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7"/>
  </bookViews>
  <sheets>
    <sheet name="1.melléklet" sheetId="1" r:id="rId1"/>
    <sheet name="2.melléklet" sheetId="2" r:id="rId2"/>
    <sheet name="3.melléklet" sheetId="3" r:id="rId3"/>
    <sheet name="4. melléklet" sheetId="4" r:id="rId4"/>
    <sheet name="5. melléklet " sheetId="5" r:id="rId5"/>
    <sheet name="6.melléklet " sheetId="6" r:id="rId6"/>
    <sheet name="7.melléklet" sheetId="7" r:id="rId7"/>
    <sheet name="8.melléklet" sheetId="8" r:id="rId8"/>
    <sheet name="9.melléklet" sheetId="9" r:id="rId9"/>
    <sheet name="10.melléklet" sheetId="10" r:id="rId10"/>
    <sheet name="11.melléklet" sheetId="11" r:id="rId11"/>
    <sheet name="12.melléklet" sheetId="12" r:id="rId12"/>
    <sheet name="13.melléklet" sheetId="13" r:id="rId13"/>
    <sheet name="14.melléklet" sheetId="14" r:id="rId14"/>
    <sheet name="15.melléklet" sheetId="15" r:id="rId15"/>
    <sheet name="16.melléklet" sheetId="16" r:id="rId16"/>
    <sheet name="17.melléklet" sheetId="17" r:id="rId17"/>
    <sheet name="18.melléklet" sheetId="18" r:id="rId18"/>
    <sheet name="19.melléklet" sheetId="19" r:id="rId19"/>
    <sheet name="20.melléklet" sheetId="20" r:id="rId20"/>
  </sheets>
  <definedNames>
    <definedName name="_xlnm.Print_Titles" localSheetId="14">'15.melléklet'!$1:$7</definedName>
  </definedNames>
  <calcPr fullCalcOnLoad="1"/>
</workbook>
</file>

<file path=xl/sharedStrings.xml><?xml version="1.0" encoding="utf-8"?>
<sst xmlns="http://schemas.openxmlformats.org/spreadsheetml/2006/main" count="999" uniqueCount="530">
  <si>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</si>
  <si>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</si>
  <si>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</si>
  <si>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</si>
  <si>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</si>
  <si>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</si>
  <si>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</si>
  <si>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</si>
  <si>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</si>
  <si>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</si>
  <si>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</si>
  <si>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</si>
  <si>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</si>
  <si>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</si>
  <si>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</si>
  <si>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</si>
  <si>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</si>
  <si>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</si>
  <si>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</si>
  <si>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</si>
  <si>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</si>
  <si>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</si>
  <si>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</si>
  <si>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</si>
  <si>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</si>
  <si>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</si>
  <si>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</si>
  <si>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</si>
  <si>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</si>
  <si>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</si>
  <si>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</si>
  <si>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</si>
  <si>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</si>
  <si>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</si>
  <si>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</si>
  <si>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</si>
  <si>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</si>
  <si>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</si>
  <si>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</si>
  <si>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</si>
  <si>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</si>
  <si>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</si>
  <si>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</si>
  <si>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</si>
  <si>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</si>
  <si>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Cím neve, száma</t>
  </si>
  <si>
    <t>Polgármesteri hivatal</t>
  </si>
  <si>
    <t>01</t>
  </si>
  <si>
    <t>Alcím neve, száma</t>
  </si>
  <si>
    <t>--------</t>
  </si>
  <si>
    <t>Ezer forintban !</t>
  </si>
  <si>
    <t>Előirányzat-csoport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</si>
  <si>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</si>
  <si>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</si>
  <si>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</si>
  <si>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</si>
  <si>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</si>
  <si>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Önkormányzat sajátos működési bevételei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</si>
  <si>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</si>
  <si>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</si>
  <si>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</si>
  <si>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</si>
  <si>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</si>
  <si>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Normatív állami hozzájárulás</t>
  </si>
  <si>
    <t>Működésképtelen önkormányzatok tám.</t>
  </si>
  <si>
    <t>Normatív kötött felhasználású támogatás</t>
  </si>
  <si>
    <t>Címzett támogatás</t>
  </si>
  <si>
    <t>Céltámogatás</t>
  </si>
  <si>
    <t>Egyéb központi támogatás</t>
  </si>
  <si>
    <t>EU támogatás</t>
  </si>
  <si>
    <t>Kiadások</t>
  </si>
  <si>
    <t>Működési kiadások</t>
  </si>
  <si>
    <t>Dologi jellegű kiadások</t>
  </si>
  <si>
    <t>Felhalmozási célú kiadások</t>
  </si>
  <si>
    <t>Egyéb fejlesztési célú kiadások</t>
  </si>
  <si>
    <t>Általános tartalék</t>
  </si>
  <si>
    <t>Céltartalék</t>
  </si>
  <si>
    <t>Egyéb kiadások</t>
  </si>
  <si>
    <t xml:space="preserve">KIADÁSOK ÖSSZESEN: </t>
  </si>
  <si>
    <t>Átvett pénzeszközök</t>
  </si>
  <si>
    <t>Önkormányzati támogatás</t>
  </si>
  <si>
    <t>02</t>
  </si>
  <si>
    <t>03</t>
  </si>
  <si>
    <t>04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</si>
  <si>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</si>
  <si>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</si>
  <si>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</si>
  <si>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</si>
  <si>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</si>
  <si>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</si>
  <si>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</si>
  <si>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</si>
  <si>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</si>
  <si>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</si>
  <si>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</si>
  <si>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</si>
  <si>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</si>
  <si>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Rendszeres szociális segély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</si>
  <si>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</si>
  <si>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</si>
  <si>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</si>
  <si>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</si>
  <si>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</si>
  <si>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</si>
  <si>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</si>
  <si>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</si>
  <si>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</si>
  <si>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</si>
  <si>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</si>
  <si>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</si>
  <si>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</si>
  <si>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</si>
  <si>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</si>
  <si>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</si>
  <si>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</si>
  <si>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</si>
  <si>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Intézmény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</si>
  <si>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</si>
  <si>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</si>
  <si>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</si>
  <si>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</si>
  <si>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</si>
  <si>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</si>
  <si>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Előző évi vállalkozási eredmény igénybevétele</t>
  </si>
  <si>
    <t>Működésképtelen önkormányzatok támogatása</t>
  </si>
  <si>
    <t>Felújítás</t>
  </si>
  <si>
    <t>Pénzügyi befektetések kiadásai</t>
  </si>
  <si>
    <t>Társadalom- és szociálpolitikai juttatások</t>
  </si>
  <si>
    <t>Támogatások, kiegészítések</t>
  </si>
  <si>
    <t>6=(2-4-5)</t>
  </si>
  <si>
    <t>Kötelezettség jogcíme</t>
  </si>
  <si>
    <t>Köt. váll.
 éve</t>
  </si>
  <si>
    <t>9=(4+5+6+7+8)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</si>
  <si>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</si>
  <si>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</si>
  <si>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</si>
  <si>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</si>
  <si>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</si>
  <si>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Hitelek kamatai</t>
  </si>
  <si>
    <t>Egyéb bevételek</t>
  </si>
  <si>
    <t xml:space="preserve">Fajlagos
mérték </t>
  </si>
  <si>
    <t>Összesen
(2x3)</t>
  </si>
  <si>
    <t xml:space="preserve">
Mutató-
szám
</t>
  </si>
  <si>
    <t>EU-s támogatásból megvalósuló projektek kiadásai</t>
  </si>
  <si>
    <t>Véglegesen átvett pénzeszk.</t>
  </si>
  <si>
    <t>Cél-, címzett támogatás</t>
  </si>
  <si>
    <t>Intézményi beruházás</t>
  </si>
  <si>
    <t>Felhalm. és tőkejell. kiadások</t>
  </si>
  <si>
    <t>Költségvetési szervek támogatása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</si>
  <si>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</si>
  <si>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</si>
  <si>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</si>
  <si>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</si>
  <si>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</si>
  <si>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</si>
  <si>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</si>
  <si>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</si>
  <si>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</si>
  <si>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</si>
  <si>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</si>
  <si>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</si>
  <si>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OEP-től átvett pénzeszköz</t>
  </si>
  <si>
    <t>6.1.1.</t>
  </si>
  <si>
    <t>6.1.2.</t>
  </si>
  <si>
    <t>6.1.3.</t>
  </si>
  <si>
    <t>6.1.4.</t>
  </si>
  <si>
    <t>Elkülönített állami pénzalapoktól átvett pénzeszköz</t>
  </si>
  <si>
    <t>7.1.</t>
  </si>
  <si>
    <t>7.2.</t>
  </si>
  <si>
    <t>I. Önkormányzat működési bevételei (2+3)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</si>
  <si>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</si>
  <si>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</si>
  <si>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</si>
  <si>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</si>
  <si>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</si>
  <si>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</si>
  <si>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</si>
  <si>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</si>
  <si>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</si>
  <si>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</si>
  <si>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</si>
  <si>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</si>
  <si>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</si>
  <si>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</si>
  <si>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</si>
  <si>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</si>
  <si>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</si>
  <si>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Pénzkészlet</t>
  </si>
  <si>
    <t>Cél- címzett támogatás</t>
  </si>
  <si>
    <t>Támogatásértékű működési kiadás</t>
  </si>
  <si>
    <t>Felhalmozási célú pénzeszközátadás államháztartáson kívülre</t>
  </si>
  <si>
    <t>Támogatásértékű felhalmozási kiadás</t>
  </si>
  <si>
    <t>6.3.</t>
  </si>
  <si>
    <t>Egyéb kvi szervtől átvett támogatás</t>
  </si>
  <si>
    <t>6.4.</t>
  </si>
  <si>
    <t>Egyéb saját bevétel</t>
  </si>
  <si>
    <t>Általános forgalmi adó-bevételek, visszatérülések</t>
  </si>
  <si>
    <t>Hozam- és kamatbevételek</t>
  </si>
  <si>
    <t>Felhalmozási célú pénzeszközátv. államh. kívülről</t>
  </si>
  <si>
    <t>Támogatások,  kiegészítések</t>
  </si>
  <si>
    <t>Támogatásértékű bevételek</t>
  </si>
  <si>
    <t>Pénzmaradvány átadás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</si>
  <si>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</si>
  <si>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</si>
  <si>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</si>
  <si>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</si>
  <si>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</si>
  <si>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</si>
  <si>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</si>
  <si>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</si>
  <si>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</si>
  <si>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1.12.</t>
  </si>
  <si>
    <t>Működési célú pénzeszközát. államháztartáson kívülre</t>
  </si>
  <si>
    <t>Előző évi vállalkozási eredmény</t>
  </si>
  <si>
    <t>Támogatások, elvonások</t>
  </si>
  <si>
    <t>Felhalmozási célú pénzeszközát. Államháztart. kívülre</t>
  </si>
  <si>
    <t>Működési célú pénzeszközát. államháztart. kívülre</t>
  </si>
  <si>
    <t>Támogatásértékű bev.</t>
  </si>
  <si>
    <t>Támogatásértékű műk.kiadás</t>
  </si>
  <si>
    <t>Társadalom- és szociálpol. jutt.</t>
  </si>
  <si>
    <t>Támogatásértékű kiadások</t>
  </si>
  <si>
    <t>4.4.</t>
  </si>
  <si>
    <t>4.5.</t>
  </si>
  <si>
    <t>4.6.</t>
  </si>
  <si>
    <t>4.7.</t>
  </si>
  <si>
    <t>4.7.1.</t>
  </si>
  <si>
    <t>4.7.2.</t>
  </si>
  <si>
    <t>4.7.3.</t>
  </si>
  <si>
    <t>Véglegesen átvett pénzeszközök</t>
  </si>
  <si>
    <t>Támogatásértékű működési bevételek</t>
  </si>
  <si>
    <t>Támogatásértékű felhalmozási bevételek</t>
  </si>
  <si>
    <t>Működési célú pénzeszközátvétel</t>
  </si>
  <si>
    <t>Felhalmozási célú pénzeszközátvétel</t>
  </si>
  <si>
    <t xml:space="preserve">Intézményi működési bevételek </t>
  </si>
  <si>
    <t>Működési célú pénzmaradvány átadás</t>
  </si>
  <si>
    <t>Felhalmozási célú pénzmaradvány átadás</t>
  </si>
  <si>
    <t>2.7.</t>
  </si>
  <si>
    <t xml:space="preserve">   - egyéb folyó kiadásokból céljellegű kiadás</t>
  </si>
  <si>
    <t>Kiemelt előirány-
zat</t>
  </si>
  <si>
    <t xml:space="preserve">   - személyi juttatásból céljellegű kiadás</t>
  </si>
  <si>
    <r>
      <t>I/1. Intézményi működési bevételek</t>
    </r>
    <r>
      <rPr>
        <b/>
        <vertAlign val="superscript"/>
        <sz val="8"/>
        <rFont val="Times New Roman CE"/>
        <family val="0"/>
      </rPr>
      <t>*</t>
    </r>
  </si>
  <si>
    <t>Helyi adók*</t>
  </si>
  <si>
    <t>Átengedett központi adók*</t>
  </si>
  <si>
    <t>Normatív hozzájárulások*</t>
  </si>
  <si>
    <t>Normatív kötött felhasználású  támogatás*</t>
  </si>
  <si>
    <t>Dologi  kiadások*</t>
  </si>
  <si>
    <t>Felújítás*</t>
  </si>
  <si>
    <t>Intézményi beruházási kiadások*</t>
  </si>
  <si>
    <t>Önkormányzatok sajátos felhalmozási és tőkebevételei*</t>
  </si>
  <si>
    <t>Támogatásértékű működési bevételek (6.1.1.+…+6.1.4.)*</t>
  </si>
  <si>
    <t>Támogatásértékű felhalmozási bevételek (6.2.1.+…+6.2.4.)*</t>
  </si>
  <si>
    <t>Működési célú pénzeszköz átvétel államháztartáson kívülről*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</si>
  <si>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</si>
  <si>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</si>
  <si>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</si>
  <si>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</si>
  <si>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</si>
  <si>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</si>
  <si>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</si>
  <si>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</si>
  <si>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Garancia és kezességvállalásból származó kifizetés</t>
  </si>
  <si>
    <t>EU-s forrásból származó bevétel</t>
  </si>
  <si>
    <t>- ellátottak pénzbeli juttatásából céljellegű kiadás</t>
  </si>
  <si>
    <t>Felhalm. célú pénzeszk. átvétel államháztartáson kívülről*</t>
  </si>
  <si>
    <t>Fejlesztési célú támogatások (4.7.1+…+4.7.3)*</t>
  </si>
  <si>
    <t>Központosított előirányzatokból támogatás</t>
  </si>
  <si>
    <t>Fejlesztési és vis maior támogatás</t>
  </si>
  <si>
    <t>Egyéb fejlesztési támogatás</t>
  </si>
  <si>
    <t>Összesen (1+4+7+9+11)</t>
  </si>
  <si>
    <t>Temetési segély</t>
  </si>
  <si>
    <t>Beruházás feladatonként</t>
  </si>
  <si>
    <t>Felújítás célonként</t>
  </si>
  <si>
    <t>11.1.</t>
  </si>
  <si>
    <t>11.2.</t>
  </si>
  <si>
    <t>11.3.</t>
  </si>
  <si>
    <t>Költségvetési bevételek összesen:</t>
  </si>
  <si>
    <t>Költségvetési kiadások összesen:</t>
  </si>
  <si>
    <t>Garancia- és kezességváll. kiadás</t>
  </si>
  <si>
    <t>11.4.</t>
  </si>
  <si>
    <t>VII. Előző évi vállalkozási eredmény igénybevétele</t>
  </si>
  <si>
    <t>Függő, átfutó, kiegynlítő bevételek</t>
  </si>
  <si>
    <r>
      <t xml:space="preserve">I/2. Önkormányzat sajátos műk. bevételei </t>
    </r>
    <r>
      <rPr>
        <sz val="8"/>
        <rFont val="Times New Roman CE"/>
        <family val="0"/>
      </rPr>
      <t>(3.1+…+3.4)</t>
    </r>
    <r>
      <rPr>
        <b/>
        <sz val="8"/>
        <rFont val="Times New Roman CE"/>
        <family val="1"/>
      </rPr>
      <t>*</t>
    </r>
  </si>
  <si>
    <r>
      <t xml:space="preserve">II. Támogatások, kiegészítések </t>
    </r>
    <r>
      <rPr>
        <sz val="8"/>
        <rFont val="Times New Roman CE"/>
        <family val="0"/>
      </rPr>
      <t>(4.1+…+4.7)</t>
    </r>
  </si>
  <si>
    <r>
      <t xml:space="preserve">III. Felhalmozási és tőkejellegű bevételek </t>
    </r>
    <r>
      <rPr>
        <sz val="8"/>
        <rFont val="Times New Roman CE"/>
        <family val="0"/>
      </rPr>
      <t>(5.1+…+5.3)</t>
    </r>
    <r>
      <rPr>
        <b/>
        <sz val="8"/>
        <rFont val="Times New Roman CE"/>
        <family val="1"/>
      </rPr>
      <t>*</t>
    </r>
  </si>
  <si>
    <r>
      <t xml:space="preserve">IV. Véglegesen átvett pénzeszközök </t>
    </r>
    <r>
      <rPr>
        <sz val="8"/>
        <rFont val="Times New Roman CE"/>
        <family val="0"/>
      </rPr>
      <t>(6.1+6.2+6.3+6.4)</t>
    </r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</si>
  <si>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</si>
  <si>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r>
      <t xml:space="preserve">III. Tartalékok </t>
    </r>
    <r>
      <rPr>
        <sz val="8"/>
        <rFont val="Times New Roman CE"/>
        <family val="0"/>
      </rPr>
      <t>(3.1+...+3.2)</t>
    </r>
  </si>
  <si>
    <t>EU-s támogatásból megvalósuló projekt</t>
  </si>
  <si>
    <t>EU-s támogatásból származó forrás</t>
  </si>
  <si>
    <t>2011.</t>
  </si>
  <si>
    <t>Pénzügyi befektetésekből származó bevétel</t>
  </si>
  <si>
    <t>Működési célú  kölcsön visszatérítése, igénybevétele</t>
  </si>
  <si>
    <r>
      <t xml:space="preserve">V. Támogatási kölcsön visszatérítése, igénybevétele  </t>
    </r>
    <r>
      <rPr>
        <sz val="8"/>
        <rFont val="Times New Roman CE"/>
        <family val="0"/>
      </rPr>
      <t>(7.1+7.2)</t>
    </r>
  </si>
  <si>
    <t>Felhalmozási célú  kölcsön visszatérítése, igénybevétele</t>
  </si>
  <si>
    <t>KÖLTSÉGVETÉSI BEVÉTELEK ÖSSZESEN: (1+4+5+6+7)</t>
  </si>
  <si>
    <t xml:space="preserve">VI. Előző évi várható pénzmaradvány igénybevétele </t>
  </si>
  <si>
    <t>VIII. Finanszírozási célú műveletek bevétele (11.1+…+11.6)</t>
  </si>
  <si>
    <t>Rövid lejáratú hitelek felvétele</t>
  </si>
  <si>
    <t>Likvid hitelek felvétele</t>
  </si>
  <si>
    <t>Hosszú lejáratú hitelek felvétele</t>
  </si>
  <si>
    <t>Forgatási célú belföldi értékpapírok kibocsátása, értékesítése</t>
  </si>
  <si>
    <t>Befektetési célú belföldi, külföldi értékpapírok kibocsátása, ért.</t>
  </si>
  <si>
    <t>BEVÉTELEK ÖSSZESEN: (8+9+10+11)</t>
  </si>
  <si>
    <t>11.5.</t>
  </si>
  <si>
    <t>11.6.</t>
  </si>
  <si>
    <t>Függő, átfutó, kiegyenlítő bevételek</t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</si>
  <si>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</si>
  <si>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t>IV.  Egyéb kiadások</t>
  </si>
  <si>
    <t>KÖLTSÉGVETÉSI KIADÁSOK ÖSSZESEN (1+2+3+4)</t>
  </si>
  <si>
    <t>VI. Finanszírozási célú műveletek kiadásai (6.1+…+6.6)</t>
  </si>
  <si>
    <t>6.5.</t>
  </si>
  <si>
    <t>6.6.</t>
  </si>
  <si>
    <t xml:space="preserve"> KIADÁSOK ÖSSZESEN: (5+6)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</si>
  <si>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</si>
  <si>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</si>
  <si>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</si>
  <si>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</si>
  <si>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Befektetési célú belföldi, külföldi értékpapírok vásárlása bevált.</t>
  </si>
  <si>
    <t>Függő, átfutó, kiegyenlítő kiadások</t>
  </si>
  <si>
    <t>I. Működési célú bevételek és kiadások mérlege
(Önkormányzati szinten)</t>
  </si>
  <si>
    <t>Működési célú kölcsön visszatér., igényb.</t>
  </si>
  <si>
    <t>…stb.</t>
  </si>
  <si>
    <t>Működési célú kamatkiadások</t>
  </si>
  <si>
    <t>Előző évi műk. célú pénzm. igénybev.</t>
  </si>
  <si>
    <t>Előző évi váll. eredm. igénybev.</t>
  </si>
  <si>
    <t>Forg. célú belf. értékpapírok kibocsátása</t>
  </si>
  <si>
    <t>Forgatási célú értékpapírok értékesítése</t>
  </si>
  <si>
    <t>Bef. célú belföldi értékpap. kibocsátása</t>
  </si>
  <si>
    <t>Bef. célú értékpapírok értékesítése</t>
  </si>
  <si>
    <t>Bef. célú külföldi értékpapírok kibocsátása</t>
  </si>
  <si>
    <t>Finanszírozási bevételek (16+…+24)</t>
  </si>
  <si>
    <t>ÖSSZES BEVÉTEL (13+14+15+25)</t>
  </si>
  <si>
    <t>Forg. célú belf. értékpapírok beváltása</t>
  </si>
  <si>
    <t>Forgatási célú értékpapírok vásárlása</t>
  </si>
  <si>
    <t>Bef. célú belföldi értékpap. beváltása</t>
  </si>
  <si>
    <t>Bef. célú értékpapírok vásárlása</t>
  </si>
  <si>
    <t>Bef. célú külföldi értékpapírok beváltása</t>
  </si>
  <si>
    <t>ÖSSZES KIADÁS (13+25)</t>
  </si>
  <si>
    <t>II. Felhalmozási célú bevételek és kiadások mérlege
(Önkormányzati szinten)</t>
  </si>
  <si>
    <t>Önkormányzatok sajátos felham. bevételei</t>
  </si>
  <si>
    <t>Felhalm. célú pénzeszközátadás</t>
  </si>
  <si>
    <t>Felhalmozási célú kamatkiadások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</si>
  <si>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</si>
  <si>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</si>
  <si>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</si>
  <si>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</si>
  <si>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</si>
  <si>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2012.</t>
  </si>
  <si>
    <t>Tám. kölcsön, visszatérítése, igénybevétele</t>
  </si>
  <si>
    <t>Műk. célú kölcsön visszatérítése, igénybevétele</t>
  </si>
  <si>
    <t>Felhalm. célú kölcsön visszatérítése, igénybevétele</t>
  </si>
  <si>
    <t>KÖLTSÉGVETÉSI BEVÉTELEK ÖSSZESEN</t>
  </si>
  <si>
    <t>Előző évi várható pénzmaradvány. igénybevétele</t>
  </si>
  <si>
    <t>Finanszírozási célú műveletek bevétele</t>
  </si>
  <si>
    <t>Befektetési célú belf., külf. értékpapírok kibocsátása, ért.</t>
  </si>
  <si>
    <t>Működési célú kiadások</t>
  </si>
  <si>
    <t>KÖLTSÉGVETÉSI KIADÁSOK ÖSSZESEN</t>
  </si>
  <si>
    <t>Finanszírozási célú műveletek kiadása</t>
  </si>
  <si>
    <t xml:space="preserve">   Függő, átfutó, kiegyenlítő kiadások</t>
  </si>
  <si>
    <t>Éves létszám előirányzat (fő)</t>
  </si>
  <si>
    <t>Önkorm. sajátos működési bevételei</t>
  </si>
  <si>
    <t>Finanszírozási kiadások (14+…+24)</t>
  </si>
  <si>
    <t>Tárgyi eszközök, imm. javak értékesítése</t>
  </si>
  <si>
    <t>Közp. előirányzatokból támogatás</t>
  </si>
  <si>
    <t>Átvett pénzeszk. államháztart. kívülről</t>
  </si>
  <si>
    <t>2009. évi 
tény</t>
  </si>
  <si>
    <t>2010. évi várható</t>
  </si>
  <si>
    <t>2011. évi előirányzat</t>
  </si>
  <si>
    <t>2010. évi 
várható</t>
  </si>
  <si>
    <t>2011. évi 
terv</t>
  </si>
  <si>
    <t>A 2011. évi normatív  hozzájárulások  alakulása jogcímenként</t>
  </si>
  <si>
    <t>Felhasználás
2010. XII.31-ig</t>
  </si>
  <si>
    <t xml:space="preserve">
2011. év utáni szükséglet
</t>
  </si>
  <si>
    <t>2011. év utáni szükséglet
(6=2 - 4 - 5)</t>
  </si>
  <si>
    <t>2011. előtti kifizetés</t>
  </si>
  <si>
    <t>2013.</t>
  </si>
  <si>
    <t>2013. 
után</t>
  </si>
  <si>
    <t>Kistérségi társulástól átvett pénzeszk.</t>
  </si>
  <si>
    <t>Felhalmozási célu hitel felvétele</t>
  </si>
  <si>
    <t>Egyes szociális feladatok támogatása</t>
  </si>
  <si>
    <t>Felhalmozási bevétel Önkormányzattól0</t>
  </si>
  <si>
    <t>Rövid lejáratu hitelek felvétele</t>
  </si>
  <si>
    <t xml:space="preserve">Települési önkormányzatok üzemeltetési,igazgatási, sport- és kulturális feladatai </t>
  </si>
  <si>
    <t>Lakott költerülettel kapcsolatos feladatok</t>
  </si>
  <si>
    <t>A sulyos foglalkoztatási gondokkal küzdő települési önkormányzatok feladati</t>
  </si>
  <si>
    <t>Pénzbeli szociális juttatások</t>
  </si>
  <si>
    <t>Családsegítés</t>
  </si>
  <si>
    <t>Gyermekjóléti szolgálat</t>
  </si>
  <si>
    <t>Szociális étkezetetés</t>
  </si>
  <si>
    <t>Házi segitségnyujtás</t>
  </si>
  <si>
    <t>Falugondnoki, tanyagondnoki szolgáltatás</t>
  </si>
  <si>
    <t>Idóskoruak nappali intézményi ellátása</t>
  </si>
  <si>
    <t>Demens betegek intézményi bentlakásos ellátása</t>
  </si>
  <si>
    <t>Időskoruak ápoló gondozó otthoni ellátása</t>
  </si>
  <si>
    <t>Szociális továbbképzés és szakvizsga támogatása</t>
  </si>
  <si>
    <t xml:space="preserve">Óvoda 1-3 nev.év 8 hó </t>
  </si>
  <si>
    <t>Óvoda 1-3 nev.év.4 hó</t>
  </si>
  <si>
    <t>Ált.Isk.1-2 évf. 8 hó</t>
  </si>
  <si>
    <t>Ált.Isk. 3. évf. 8 hó</t>
  </si>
  <si>
    <t xml:space="preserve">Ált.Isk. 4.évf. 8 hó </t>
  </si>
  <si>
    <t>Ált.Isk.5-6 évf. 8 hó</t>
  </si>
  <si>
    <t xml:space="preserve">Ált.Isk.7-8. évf. 8 hó </t>
  </si>
  <si>
    <t>Ált.Isk. 1-2. évf. 4 hó</t>
  </si>
  <si>
    <t>Ált.Isk. 3.évf. 4 hó</t>
  </si>
  <si>
    <t>Ált.Isk. 4. évf. 4 hó</t>
  </si>
  <si>
    <t>Ált.Isk. 5-6. évf. 4 hó</t>
  </si>
  <si>
    <t>Ált.Isk. 7-8. évf. 4 hó</t>
  </si>
  <si>
    <t>Napközis foglalkozás1-4 évf. 8 hó</t>
  </si>
  <si>
    <t>Tanulószobai foglalkozás 5-8 évf. 8 hó</t>
  </si>
  <si>
    <t>Napközis foglalkozás 1-4 évf. 4 hó</t>
  </si>
  <si>
    <t>Tanulószobai foglalkozás 5-8. évf. 4 hó</t>
  </si>
  <si>
    <t>Gyógyped.nev.-ből visszahelyezett gyerekek 8 hó</t>
  </si>
  <si>
    <t>Gyógyped.nev.-ből visszahelyezett gyerekek 4 hó</t>
  </si>
  <si>
    <t xml:space="preserve">SNI gyermekekÁlt.Isk. 8 hó </t>
  </si>
  <si>
    <t xml:space="preserve">SNI gyermekekÁlt.Isk. 4 hó </t>
  </si>
  <si>
    <t xml:space="preserve">SNI gyermekek Óvoda. 8 hó </t>
  </si>
  <si>
    <t>SNI gyermekek Óvoda 8 hó</t>
  </si>
  <si>
    <t>SNI gyermekek Ált.Isk. 8 hó</t>
  </si>
  <si>
    <t>SNI gyermekek Ált.Isk. 4 hó</t>
  </si>
  <si>
    <t>Kizárólag magyar nyelven folyó roma kissebbségi nevelés-oktatás Ált.Isk. 8 hó</t>
  </si>
  <si>
    <t xml:space="preserve">Kizárólag magyar nyelven folyó roma kissebbségi nevelés-oktatás Óvoda 8 hó </t>
  </si>
  <si>
    <t>Kizárólag magyar nyelven folyó roma kissebbségi nevelés -oktatás Óvoda 4 hó</t>
  </si>
  <si>
    <t>Kizárólag magyar nyelven folyó roma kissebbségi nevelés-oktatás Ált.Isk. 4 hó</t>
  </si>
  <si>
    <t>Szakmai informatikai fejlesztési feladatok támogatása</t>
  </si>
  <si>
    <t>Kedvezményes Óvodai, Ált.Iskolai étkeztetés</t>
  </si>
  <si>
    <t>Tanulók ingyenes tankönyvell. Támogatása</t>
  </si>
  <si>
    <t>Pedagógus szakvizsga, továbbképzés szak mai szolg. igénybevétele 8 hó</t>
  </si>
  <si>
    <t>Pedagógus szakvizsga, továbbképzés szak mai szolg. igénybevétele 4 hó</t>
  </si>
  <si>
    <t>Osztályfőnöki pótlék 8 hó</t>
  </si>
  <si>
    <t>Osztályfőnöki pótlék 4 hó</t>
  </si>
  <si>
    <t xml:space="preserve">Gyógypedagógiai pótlék kiegészitése 8 hó </t>
  </si>
  <si>
    <t>Számitástechnikai eszközök vásárlása</t>
  </si>
  <si>
    <t>Rendezési terv</t>
  </si>
  <si>
    <t>Egészségház felujitása</t>
  </si>
  <si>
    <t>Müvelődési Ház felujitás</t>
  </si>
  <si>
    <t xml:space="preserve">Református Egyház Vaja </t>
  </si>
  <si>
    <t>Templom felujítás tám.</t>
  </si>
  <si>
    <t>Sportegyesület  Vaja</t>
  </si>
  <si>
    <t>Támogatás</t>
  </si>
  <si>
    <t>Polgárőregyesület Vaja</t>
  </si>
  <si>
    <t>Alapitványok</t>
  </si>
  <si>
    <t xml:space="preserve">Támogatás </t>
  </si>
  <si>
    <t>Éven belüli lejáratu hitel</t>
  </si>
  <si>
    <t xml:space="preserve">Müködési célu hitel </t>
  </si>
  <si>
    <t>Óvoda beruházás</t>
  </si>
  <si>
    <t>Szennyviz gyüjtés, tisztitás, elhelyezés</t>
  </si>
  <si>
    <t>Köztemető fennt. Feladatok</t>
  </si>
  <si>
    <t>Út, autópálya épités</t>
  </si>
  <si>
    <t>Munkahelyi vendéglátás</t>
  </si>
  <si>
    <t>Közutak üzemelt.fennt.</t>
  </si>
  <si>
    <t>Önkormányzat igazgatási tevékenysége</t>
  </si>
  <si>
    <t>Közvilágitás</t>
  </si>
  <si>
    <t>Város és községgazd.</t>
  </si>
  <si>
    <t>Háziorvosi alapellátás</t>
  </si>
  <si>
    <t>Központi költségvetési befizetés</t>
  </si>
  <si>
    <t>Háziorvosi ügyeleti ellátás</t>
  </si>
  <si>
    <t>Foglalkozás eü. alapellátás</t>
  </si>
  <si>
    <t>Család és nővédelmi eü. gondozás</t>
  </si>
  <si>
    <t>Időskoruak járadéka</t>
  </si>
  <si>
    <t>Lakásfenntartási támogatás</t>
  </si>
  <si>
    <t>Ápolási dij alanyi jogon</t>
  </si>
  <si>
    <t>Ápolási dij méltányossági alapon</t>
  </si>
  <si>
    <t>Rendszeres gyermekvédelmi pénzbeli ellátás</t>
  </si>
  <si>
    <t>Átmeneti segély</t>
  </si>
  <si>
    <t>Rendkivüli gyermekvédelmi pénzbeli ellátás</t>
  </si>
  <si>
    <t>Mozgáskorlátozottak közlekedési támogatása</t>
  </si>
  <si>
    <t>Közgyógyellátás</t>
  </si>
  <si>
    <t>Köztemetés</t>
  </si>
  <si>
    <t xml:space="preserve">Civil szervezetek támogatása </t>
  </si>
  <si>
    <t>Közcélu foglalkoztatás</t>
  </si>
  <si>
    <t>Kaözhasznu foglalkoztatás</t>
  </si>
  <si>
    <t>Müv.ház feldatai</t>
  </si>
  <si>
    <t>Iskolai intézményi étkeztetés</t>
  </si>
  <si>
    <t>Ált.Isk.tanulók nevelése-oktatása 1-4 évf.</t>
  </si>
  <si>
    <t>Ált.Isk.tanulók nevelése-oktatása 5-8 évf.</t>
  </si>
  <si>
    <t>Ált.Isk. napköziotth. Ell.</t>
  </si>
  <si>
    <t>Könyvtári szolgáltatások</t>
  </si>
  <si>
    <t>Óvodai intézményi étkeztetés</t>
  </si>
  <si>
    <t>Óvodai nevelés ellátás</t>
  </si>
  <si>
    <t>Időskoruak tartós bentlakásos szociális ellátása</t>
  </si>
  <si>
    <t>Idősek nappali ellátása</t>
  </si>
  <si>
    <t>Gyermekjóléti szolgáltatás</t>
  </si>
  <si>
    <t>Szociális étkeztetés</t>
  </si>
  <si>
    <t>Jelzőrendszeres házi segitségnyujtás</t>
  </si>
  <si>
    <t>Családsegités</t>
  </si>
  <si>
    <t xml:space="preserve">Általános tartalék </t>
  </si>
  <si>
    <t xml:space="preserve">    Összes szakfeladat      </t>
  </si>
  <si>
    <t>Intézményi ellátás bevétele</t>
  </si>
  <si>
    <t xml:space="preserve">Egyes szociális feladatok támogatása </t>
  </si>
  <si>
    <t xml:space="preserve">Felhalmozási célu  hitelek felvétele </t>
  </si>
  <si>
    <t>Általános Iskola és hozzátartozó szakfeladatok</t>
  </si>
  <si>
    <t>Intézményi ellátás  bevétele</t>
  </si>
  <si>
    <t>Óvoda és hozzátartozó szakfeladatok</t>
  </si>
  <si>
    <t>és hozzátartozó szakfeladatok</t>
  </si>
  <si>
    <t>Adóból származó bevétel</t>
  </si>
  <si>
    <t>Átengedett kozponti adók</t>
  </si>
  <si>
    <t>Felhalmozási hitel felvétele</t>
  </si>
  <si>
    <t>Hiteltörlesztés</t>
  </si>
  <si>
    <t>Felhalmozási célú pénzeszköz átadás államházt. Kivülre</t>
  </si>
  <si>
    <t>Szatm. Kistérs. Egyesített Szoc.Int.és hozzátart.szakf.</t>
  </si>
  <si>
    <t>Polgármesteri Hivatal</t>
  </si>
  <si>
    <t>Általános Iskola</t>
  </si>
  <si>
    <t>Tavirózsa Óvoda</t>
  </si>
  <si>
    <t>Szatm.Kistérs.egyesített szoc.int.</t>
  </si>
  <si>
    <t>Szennyviztelep rekultivációja</t>
  </si>
  <si>
    <t>Címrend</t>
  </si>
  <si>
    <t>A</t>
  </si>
  <si>
    <t>B</t>
  </si>
  <si>
    <t>C</t>
  </si>
  <si>
    <t>Címnév</t>
  </si>
  <si>
    <t>Óvoda</t>
  </si>
  <si>
    <t>Szatmári. Kistérség Egyesített Szoc.Int</t>
  </si>
  <si>
    <t>Hiány Finanaszírozása</t>
  </si>
  <si>
    <t>Tartalék</t>
  </si>
  <si>
    <t>Létszám</t>
  </si>
  <si>
    <t>összesen</t>
  </si>
  <si>
    <t>sorsz.</t>
  </si>
  <si>
    <t>Fő</t>
  </si>
  <si>
    <t xml:space="preserve">A költségvetési hiány belső finanszírozására szolgáló pénzforgalom nélküli bevétel (előző évek </t>
  </si>
  <si>
    <t>pénzmaradványának igénybevétele) nincs az önkormányzatnak, ezért a hiányt külső finanszírozására</t>
  </si>
  <si>
    <t>szolgáló bevétel 66 millió Ft  hosszú lejáratú felhalmozási hitel felvétele fogja bíztosítani.</t>
  </si>
  <si>
    <t>általános tartalék :</t>
  </si>
  <si>
    <t>8 millió forint.</t>
  </si>
  <si>
    <t>Előirányzat felhasználási ütemterv (tervezett adatok alapján) 2011.évre</t>
  </si>
  <si>
    <t>A 2011. évi céljelleggel nyújtott támogatásokról</t>
  </si>
  <si>
    <t>Pénzellátási terv 2011.évre</t>
  </si>
  <si>
    <t>Polgármesteri Hivatal kiadási előirányzatai feladatonként</t>
  </si>
  <si>
    <t>Felújjítási kiadások előírányzata célonként</t>
  </si>
  <si>
    <t>Beruházási (felhalmozási) célú kiadások előírányzata feladatonként.</t>
  </si>
  <si>
    <t>Többéves kihatással járó döntésekből származó kötelezetségek célok szerint,évenként bontásba.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</si>
</sst>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5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 CE"/>
      <family val="0"/>
    </font>
    <font>
      <sz val="12"/>
      <color indexed="10"/>
      <name val="Times New Roman CE"/>
      <family val="0"/>
    </font>
    <font>
      <sz val="8"/>
      <color indexed="10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Times New Roman CE"/>
      <family val="0"/>
    </font>
    <font>
      <sz val="14"/>
      <name val="Times New Roman CE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darkHorizontal"/>
    </fill>
    <fill>
      <patternFill patternType="lightHorizontal"/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8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8" fillId="16" borderId="1" applyNumberFormat="0" applyAlignment="0" applyProtection="0"/>
    <xf numFmtId="9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164" fontId="2" fillId="0" borderId="0" xfId="0" applyNumberFormat="1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 quotePrefix="1">
      <alignment horizontal="right" vertical="center"/>
    </xf>
    <xf numFmtId="0" fontId="0" fillId="0" borderId="17" xfId="0" applyFont="1" applyBorder="1" applyAlignment="1">
      <alignment vertical="center" wrapText="1"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164" fontId="6" fillId="0" borderId="18" xfId="56" applyNumberFormat="1" applyFont="1" applyFill="1" applyBorder="1" applyAlignment="1" applyProtection="1">
      <alignment horizontal="centerContinuous" vertical="center"/>
      <protection/>
    </xf>
    <xf numFmtId="0" fontId="17" fillId="0" borderId="19" xfId="56" applyFont="1" applyFill="1" applyBorder="1" applyAlignment="1" applyProtection="1">
      <alignment horizontal="left" vertical="center" wrapText="1" indent="1"/>
      <protection/>
    </xf>
    <xf numFmtId="0" fontId="17" fillId="0" borderId="20" xfId="56" applyFont="1" applyFill="1" applyBorder="1" applyAlignment="1" applyProtection="1">
      <alignment horizontal="left" vertical="center" wrapText="1" indent="1"/>
      <protection/>
    </xf>
    <xf numFmtId="164" fontId="17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20" xfId="56" applyNumberFormat="1" applyFont="1" applyFill="1" applyBorder="1" applyAlignment="1" applyProtection="1">
      <alignment vertical="center" wrapText="1"/>
      <protection locked="0"/>
    </xf>
    <xf numFmtId="164" fontId="17" fillId="0" borderId="21" xfId="56" applyNumberFormat="1" applyFont="1" applyFill="1" applyBorder="1" applyAlignment="1" applyProtection="1">
      <alignment vertical="center" wrapText="1"/>
      <protection locked="0"/>
    </xf>
    <xf numFmtId="0" fontId="17" fillId="0" borderId="22" xfId="56" applyFont="1" applyFill="1" applyBorder="1" applyAlignment="1" applyProtection="1">
      <alignment horizontal="left" vertical="center" wrapText="1" indent="1"/>
      <protection/>
    </xf>
    <xf numFmtId="0" fontId="17" fillId="0" borderId="23" xfId="56" applyFont="1" applyFill="1" applyBorder="1" applyAlignment="1" applyProtection="1">
      <alignment horizontal="left" vertical="center" wrapText="1" indent="1"/>
      <protection/>
    </xf>
    <xf numFmtId="164" fontId="17" fillId="0" borderId="23" xfId="56" applyNumberFormat="1" applyFont="1" applyFill="1" applyBorder="1" applyAlignment="1" applyProtection="1">
      <alignment vertical="center" wrapText="1"/>
      <protection locked="0"/>
    </xf>
    <xf numFmtId="164" fontId="17" fillId="0" borderId="24" xfId="56" applyNumberFormat="1" applyFont="1" applyFill="1" applyBorder="1" applyAlignment="1" applyProtection="1">
      <alignment vertical="center" wrapText="1"/>
      <protection locked="0"/>
    </xf>
    <xf numFmtId="0" fontId="17" fillId="0" borderId="0" xfId="56" applyFont="1" applyFill="1" applyAlignment="1" applyProtection="1">
      <alignment horizontal="left" indent="1"/>
      <protection/>
    </xf>
    <xf numFmtId="164" fontId="17" fillId="0" borderId="25" xfId="56" applyNumberFormat="1" applyFont="1" applyFill="1" applyBorder="1" applyAlignment="1" applyProtection="1">
      <alignment vertical="center" wrapText="1"/>
      <protection locked="0"/>
    </xf>
    <xf numFmtId="164" fontId="17" fillId="0" borderId="26" xfId="56" applyNumberFormat="1" applyFont="1" applyFill="1" applyBorder="1" applyAlignment="1" applyProtection="1">
      <alignment vertical="center" wrapText="1"/>
      <protection locked="0"/>
    </xf>
    <xf numFmtId="0" fontId="18" fillId="0" borderId="20" xfId="56" applyFont="1" applyFill="1" applyBorder="1" applyAlignment="1" applyProtection="1">
      <alignment horizontal="left" vertical="center" wrapText="1" indent="1"/>
      <protection/>
    </xf>
    <xf numFmtId="0" fontId="17" fillId="0" borderId="12" xfId="56" applyFont="1" applyFill="1" applyBorder="1" applyAlignment="1" applyProtection="1">
      <alignment horizontal="left" vertical="center" wrapText="1" indent="1"/>
      <protection/>
    </xf>
    <xf numFmtId="164" fontId="17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56" applyNumberFormat="1" applyFont="1" applyFill="1" applyBorder="1" applyAlignment="1" applyProtection="1">
      <alignment vertical="center" wrapText="1"/>
      <protection locked="0"/>
    </xf>
    <xf numFmtId="164" fontId="17" fillId="0" borderId="13" xfId="56" applyNumberFormat="1" applyFont="1" applyFill="1" applyBorder="1" applyAlignment="1" applyProtection="1">
      <alignment vertical="center" wrapText="1"/>
      <protection locked="0"/>
    </xf>
    <xf numFmtId="0" fontId="17" fillId="0" borderId="27" xfId="56" applyFont="1" applyFill="1" applyBorder="1" applyAlignment="1" applyProtection="1">
      <alignment horizontal="left" vertical="center" wrapText="1" indent="1"/>
      <protection/>
    </xf>
    <xf numFmtId="0" fontId="17" fillId="0" borderId="25" xfId="56" applyFont="1" applyFill="1" applyBorder="1" applyAlignment="1" applyProtection="1">
      <alignment horizontal="left" vertical="center" wrapText="1" indent="1"/>
      <protection/>
    </xf>
    <xf numFmtId="49" fontId="17" fillId="0" borderId="28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29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30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31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32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33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34" xfId="56" applyNumberFormat="1" applyFont="1" applyFill="1" applyBorder="1" applyAlignment="1" applyProtection="1">
      <alignment horizontal="left" vertical="center" wrapText="1" indent="1"/>
      <protection/>
    </xf>
    <xf numFmtId="164" fontId="17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56" applyFont="1" applyFill="1" applyBorder="1" applyAlignment="1" applyProtection="1">
      <alignment horizontal="left" vertical="center" wrapText="1" indent="1"/>
      <protection/>
    </xf>
    <xf numFmtId="0" fontId="17" fillId="0" borderId="35" xfId="56" applyFont="1" applyFill="1" applyBorder="1" applyAlignment="1" applyProtection="1">
      <alignment horizontal="left" vertical="center" wrapText="1" indent="1"/>
      <protection/>
    </xf>
    <xf numFmtId="164" fontId="17" fillId="0" borderId="35" xfId="56" applyNumberFormat="1" applyFont="1" applyFill="1" applyBorder="1" applyAlignment="1" applyProtection="1">
      <alignment vertical="center" wrapText="1"/>
      <protection locked="0"/>
    </xf>
    <xf numFmtId="164" fontId="17" fillId="0" borderId="16" xfId="56" applyNumberFormat="1" applyFont="1" applyFill="1" applyBorder="1" applyAlignment="1" applyProtection="1">
      <alignment vertical="center" wrapText="1"/>
      <protection locked="0"/>
    </xf>
    <xf numFmtId="0" fontId="15" fillId="0" borderId="38" xfId="56" applyFont="1" applyFill="1" applyBorder="1" applyAlignment="1" applyProtection="1">
      <alignment horizontal="left" vertical="center" wrapText="1" indent="1"/>
      <protection/>
    </xf>
    <xf numFmtId="0" fontId="15" fillId="0" borderId="39" xfId="56" applyFont="1" applyFill="1" applyBorder="1" applyAlignment="1" applyProtection="1">
      <alignment horizontal="left" vertical="center" wrapText="1" indent="1"/>
      <protection/>
    </xf>
    <xf numFmtId="164" fontId="15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5" fillId="0" borderId="40" xfId="56" applyNumberFormat="1" applyFont="1" applyFill="1" applyBorder="1" applyAlignment="1" applyProtection="1">
      <alignment horizontal="right" vertical="center" wrapText="1"/>
      <protection locked="0"/>
    </xf>
    <xf numFmtId="0" fontId="15" fillId="0" borderId="41" xfId="56" applyFont="1" applyFill="1" applyBorder="1" applyAlignment="1" applyProtection="1">
      <alignment horizontal="left" vertical="center" wrapText="1" indent="1"/>
      <protection/>
    </xf>
    <xf numFmtId="0" fontId="15" fillId="0" borderId="42" xfId="56" applyFont="1" applyFill="1" applyBorder="1" applyAlignment="1" applyProtection="1">
      <alignment horizontal="left" vertical="center" wrapText="1" indent="1"/>
      <protection/>
    </xf>
    <xf numFmtId="0" fontId="18" fillId="0" borderId="19" xfId="56" applyFont="1" applyFill="1" applyBorder="1" applyAlignment="1" applyProtection="1">
      <alignment horizontal="left" vertical="center" wrapText="1" indent="1"/>
      <protection/>
    </xf>
    <xf numFmtId="0" fontId="19" fillId="0" borderId="39" xfId="56" applyFont="1" applyFill="1" applyBorder="1" applyAlignment="1" applyProtection="1">
      <alignment horizontal="left" vertical="center" wrapText="1" indent="1"/>
      <protection/>
    </xf>
    <xf numFmtId="164" fontId="18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36" xfId="56" applyNumberFormat="1" applyFont="1" applyFill="1" applyBorder="1" applyAlignment="1" applyProtection="1">
      <alignment horizontal="right" vertical="center" wrapText="1"/>
      <protection locked="0"/>
    </xf>
    <xf numFmtId="0" fontId="17" fillId="0" borderId="20" xfId="56" applyFont="1" applyFill="1" applyBorder="1" applyAlignment="1" applyProtection="1">
      <alignment horizontal="left" vertical="center" wrapText="1" indent="2"/>
      <protection/>
    </xf>
    <xf numFmtId="0" fontId="17" fillId="0" borderId="25" xfId="56" applyFont="1" applyFill="1" applyBorder="1" applyAlignment="1" applyProtection="1">
      <alignment horizontal="left" vertical="center" wrapText="1" indent="2"/>
      <protection/>
    </xf>
    <xf numFmtId="0" fontId="17" fillId="0" borderId="20" xfId="56" applyFont="1" applyFill="1" applyBorder="1" applyAlignment="1" applyProtection="1">
      <alignment horizontal="left" indent="1"/>
      <protection/>
    </xf>
    <xf numFmtId="0" fontId="17" fillId="0" borderId="20" xfId="0" applyFont="1" applyFill="1" applyBorder="1" applyAlignment="1">
      <alignment horizontal="left" vertical="center" wrapText="1" indent="1"/>
    </xf>
    <xf numFmtId="0" fontId="17" fillId="0" borderId="25" xfId="0" applyFont="1" applyFill="1" applyBorder="1" applyAlignment="1">
      <alignment horizontal="left" vertical="center" wrapText="1" indent="1"/>
    </xf>
    <xf numFmtId="0" fontId="17" fillId="0" borderId="19" xfId="0" applyFont="1" applyFill="1" applyBorder="1" applyAlignment="1">
      <alignment horizontal="left" vertical="center" wrapText="1" indent="1"/>
    </xf>
    <xf numFmtId="0" fontId="17" fillId="0" borderId="35" xfId="0" applyFont="1" applyFill="1" applyBorder="1" applyAlignment="1">
      <alignment horizontal="left" vertical="center" wrapText="1" indent="1"/>
    </xf>
    <xf numFmtId="164" fontId="7" fillId="0" borderId="38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Alignment="1">
      <alignment horizontal="right" vertical="center"/>
    </xf>
    <xf numFmtId="0" fontId="18" fillId="0" borderId="23" xfId="56" applyFont="1" applyFill="1" applyBorder="1" applyAlignment="1" applyProtection="1">
      <alignment horizontal="left" vertical="center" wrapText="1" indent="1"/>
      <protection/>
    </xf>
    <xf numFmtId="0" fontId="7" fillId="0" borderId="38" xfId="56" applyFont="1" applyFill="1" applyBorder="1" applyAlignment="1" applyProtection="1">
      <alignment horizontal="center" vertical="center" wrapText="1"/>
      <protection/>
    </xf>
    <xf numFmtId="0" fontId="7" fillId="0" borderId="39" xfId="56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Continuous" vertical="center" wrapText="1"/>
    </xf>
    <xf numFmtId="0" fontId="7" fillId="0" borderId="27" xfId="0" applyFont="1" applyFill="1" applyBorder="1" applyAlignment="1">
      <alignment horizontal="centerContinuous" vertic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indent="1"/>
    </xf>
    <xf numFmtId="0" fontId="7" fillId="0" borderId="13" xfId="0" applyFont="1" applyFill="1" applyBorder="1" applyAlignment="1" quotePrefix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164" fontId="7" fillId="0" borderId="47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left" vertical="center" wrapText="1" inden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0" fontId="18" fillId="0" borderId="3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 indent="1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0" fontId="18" fillId="0" borderId="2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0" fontId="17" fillId="0" borderId="3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 indent="1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64" fontId="15" fillId="0" borderId="49" xfId="0" applyNumberFormat="1" applyFont="1" applyFill="1" applyBorder="1" applyAlignment="1">
      <alignment horizontal="center" vertical="center" wrapText="1"/>
    </xf>
    <xf numFmtId="164" fontId="19" fillId="0" borderId="40" xfId="0" applyNumberFormat="1" applyFont="1" applyFill="1" applyBorder="1" applyAlignment="1" applyProtection="1">
      <alignment vertical="center" wrapText="1"/>
      <protection locked="0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0" fontId="7" fillId="0" borderId="16" xfId="0" applyFont="1" applyFill="1" applyBorder="1" applyAlignment="1" quotePrefix="1">
      <alignment horizontal="right" vertical="center"/>
    </xf>
    <xf numFmtId="0" fontId="7" fillId="0" borderId="14" xfId="0" applyFont="1" applyFill="1" applyBorder="1" applyAlignment="1">
      <alignment horizontal="centerContinuous" vertical="center" wrapText="1"/>
    </xf>
    <xf numFmtId="0" fontId="7" fillId="0" borderId="15" xfId="0" applyFont="1" applyFill="1" applyBorder="1" applyAlignment="1">
      <alignment horizontal="centerContinuous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164" fontId="15" fillId="0" borderId="49" xfId="0" applyNumberFormat="1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 inden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 indent="1"/>
    </xf>
    <xf numFmtId="0" fontId="3" fillId="0" borderId="38" xfId="0" applyFont="1" applyBorder="1" applyAlignment="1">
      <alignment horizontal="left" vertical="center"/>
    </xf>
    <xf numFmtId="0" fontId="3" fillId="0" borderId="50" xfId="0" applyFont="1" applyBorder="1" applyAlignment="1">
      <alignment vertical="center" wrapText="1"/>
    </xf>
    <xf numFmtId="164" fontId="0" fillId="18" borderId="51" xfId="0" applyNumberFormat="1" applyFont="1" applyFill="1" applyBorder="1" applyAlignment="1">
      <alignment horizontal="left" vertical="center" wrapText="1" indent="2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0" fontId="19" fillId="0" borderId="38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right" vertical="center" indent="1"/>
    </xf>
    <xf numFmtId="0" fontId="17" fillId="0" borderId="29" xfId="0" applyFont="1" applyBorder="1" applyAlignment="1">
      <alignment horizontal="right" vertical="center" indent="1"/>
    </xf>
    <xf numFmtId="0" fontId="17" fillId="0" borderId="32" xfId="0" applyFont="1" applyBorder="1" applyAlignment="1">
      <alignment horizontal="right" vertical="center" indent="1"/>
    </xf>
    <xf numFmtId="0" fontId="15" fillId="0" borderId="39" xfId="56" applyFont="1" applyFill="1" applyBorder="1" applyAlignment="1" applyProtection="1">
      <alignment vertical="center" wrapText="1"/>
      <protection/>
    </xf>
    <xf numFmtId="164" fontId="15" fillId="0" borderId="39" xfId="56" applyNumberFormat="1" applyFont="1" applyFill="1" applyBorder="1" applyAlignment="1" applyProtection="1">
      <alignment vertical="center" wrapText="1"/>
      <protection locked="0"/>
    </xf>
    <xf numFmtId="164" fontId="15" fillId="0" borderId="40" xfId="56" applyNumberFormat="1" applyFont="1" applyFill="1" applyBorder="1" applyAlignment="1" applyProtection="1">
      <alignment vertical="center" wrapText="1"/>
      <protection locked="0"/>
    </xf>
    <xf numFmtId="0" fontId="15" fillId="0" borderId="42" xfId="56" applyFont="1" applyFill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horizontal="left" vertical="center" indent="1"/>
      <protection locked="0"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17" fillId="0" borderId="20" xfId="0" applyFont="1" applyBorder="1" applyAlignment="1" applyProtection="1">
      <alignment horizontal="left" vertical="center" indent="1"/>
      <protection locked="0"/>
    </xf>
    <xf numFmtId="3" fontId="17" fillId="0" borderId="21" xfId="0" applyNumberFormat="1" applyFont="1" applyBorder="1" applyAlignment="1" applyProtection="1">
      <alignment horizontal="right" vertical="center" indent="1"/>
      <protection locked="0"/>
    </xf>
    <xf numFmtId="0" fontId="17" fillId="0" borderId="25" xfId="0" applyFont="1" applyBorder="1" applyAlignment="1" applyProtection="1">
      <alignment horizontal="left" vertical="center" indent="1"/>
      <protection locked="0"/>
    </xf>
    <xf numFmtId="0" fontId="7" fillId="0" borderId="39" xfId="56" applyFont="1" applyFill="1" applyBorder="1" applyAlignment="1" applyProtection="1">
      <alignment horizontal="left" vertical="center" wrapText="1" indent="1"/>
      <protection/>
    </xf>
    <xf numFmtId="0" fontId="7" fillId="0" borderId="39" xfId="56" applyFont="1" applyFill="1" applyBorder="1" applyAlignment="1" applyProtection="1">
      <alignment vertical="center" wrapText="1"/>
      <protection/>
    </xf>
    <xf numFmtId="0" fontId="15" fillId="0" borderId="38" xfId="56" applyFont="1" applyFill="1" applyBorder="1" applyAlignment="1" applyProtection="1">
      <alignment horizontal="center" vertical="center" wrapText="1"/>
      <protection/>
    </xf>
    <xf numFmtId="0" fontId="15" fillId="0" borderId="39" xfId="56" applyFont="1" applyFill="1" applyBorder="1" applyAlignment="1" applyProtection="1">
      <alignment horizontal="center" vertical="center" wrapText="1"/>
      <protection/>
    </xf>
    <xf numFmtId="0" fontId="15" fillId="0" borderId="40" xfId="56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>
      <alignment horizontal="left" vertical="center" wrapText="1" inden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 indent="1"/>
    </xf>
    <xf numFmtId="0" fontId="7" fillId="0" borderId="39" xfId="57" applyFont="1" applyFill="1" applyBorder="1" applyAlignment="1" applyProtection="1">
      <alignment horizontal="left" vertical="center" indent="1"/>
      <protection/>
    </xf>
    <xf numFmtId="0" fontId="7" fillId="0" borderId="17" xfId="0" applyFont="1" applyFill="1" applyBorder="1" applyAlignment="1">
      <alignment horizontal="center" vertical="center" wrapText="1"/>
    </xf>
    <xf numFmtId="49" fontId="18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0" xfId="56" applyNumberFormat="1" applyFont="1" applyFill="1" applyBorder="1" applyAlignment="1" applyProtection="1" quotePrefix="1">
      <alignment horizontal="left" vertical="center" wrapText="1" indent="1"/>
      <protection/>
    </xf>
    <xf numFmtId="0" fontId="18" fillId="0" borderId="25" xfId="56" applyFont="1" applyFill="1" applyBorder="1" applyAlignment="1" applyProtection="1" quotePrefix="1">
      <alignment horizontal="left" vertical="center" wrapText="1" indent="1"/>
      <protection/>
    </xf>
    <xf numFmtId="164" fontId="7" fillId="0" borderId="38" xfId="0" applyNumberFormat="1" applyFont="1" applyFill="1" applyBorder="1" applyAlignment="1">
      <alignment horizontal="left" vertical="center" wrapText="1" indent="1"/>
    </xf>
    <xf numFmtId="164" fontId="17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9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164" fontId="19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49" xfId="0" applyNumberFormat="1" applyFont="1" applyFill="1" applyBorder="1" applyAlignment="1">
      <alignment horizontal="right" vertical="center" wrapText="1" indent="2"/>
    </xf>
    <xf numFmtId="164" fontId="15" fillId="0" borderId="49" xfId="0" applyNumberFormat="1" applyFont="1" applyFill="1" applyBorder="1" applyAlignment="1">
      <alignment horizontal="right" vertical="center" wrapText="1" indent="2"/>
    </xf>
    <xf numFmtId="164" fontId="18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52" xfId="0" applyFont="1" applyFill="1" applyBorder="1" applyAlignment="1">
      <alignment horizontal="center" vertical="center" wrapText="1"/>
    </xf>
    <xf numFmtId="164" fontId="6" fillId="0" borderId="0" xfId="56" applyNumberFormat="1" applyFont="1" applyFill="1" applyBorder="1" applyAlignment="1" applyProtection="1">
      <alignment horizontal="centerContinuous" vertical="center"/>
      <protection/>
    </xf>
    <xf numFmtId="0" fontId="2" fillId="0" borderId="0" xfId="56" applyFill="1">
      <alignment/>
      <protection/>
    </xf>
    <xf numFmtId="0" fontId="7" fillId="0" borderId="40" xfId="56" applyFont="1" applyFill="1" applyBorder="1" applyAlignment="1" applyProtection="1">
      <alignment horizontal="center" vertical="center" wrapText="1"/>
      <protection/>
    </xf>
    <xf numFmtId="0" fontId="17" fillId="0" borderId="0" xfId="56" applyFont="1" applyFill="1">
      <alignment/>
      <protection/>
    </xf>
    <xf numFmtId="164" fontId="15" fillId="0" borderId="42" xfId="56" applyNumberFormat="1" applyFont="1" applyFill="1" applyBorder="1" applyAlignment="1" applyProtection="1">
      <alignment horizontal="right" vertical="center" wrapText="1"/>
      <protection/>
    </xf>
    <xf numFmtId="164" fontId="15" fillId="0" borderId="52" xfId="56" applyNumberFormat="1" applyFont="1" applyFill="1" applyBorder="1" applyAlignment="1" applyProtection="1">
      <alignment horizontal="right" vertical="center" wrapText="1"/>
      <protection/>
    </xf>
    <xf numFmtId="164" fontId="15" fillId="0" borderId="39" xfId="56" applyNumberFormat="1" applyFont="1" applyFill="1" applyBorder="1" applyAlignment="1" applyProtection="1">
      <alignment horizontal="right" vertical="center" wrapText="1"/>
      <protection/>
    </xf>
    <xf numFmtId="164" fontId="15" fillId="0" borderId="40" xfId="56" applyNumberFormat="1" applyFont="1" applyFill="1" applyBorder="1" applyAlignment="1" applyProtection="1">
      <alignment horizontal="right" vertical="center" wrapText="1"/>
      <protection/>
    </xf>
    <xf numFmtId="164" fontId="18" fillId="0" borderId="20" xfId="56" applyNumberFormat="1" applyFont="1" applyFill="1" applyBorder="1" applyAlignment="1" applyProtection="1">
      <alignment horizontal="right" vertical="center" wrapText="1"/>
      <protection/>
    </xf>
    <xf numFmtId="164" fontId="18" fillId="0" borderId="21" xfId="56" applyNumberFormat="1" applyFont="1" applyFill="1" applyBorder="1" applyAlignment="1" applyProtection="1">
      <alignment horizontal="right" vertical="center" wrapText="1"/>
      <protection/>
    </xf>
    <xf numFmtId="164" fontId="18" fillId="0" borderId="23" xfId="56" applyNumberFormat="1" applyFont="1" applyFill="1" applyBorder="1" applyAlignment="1" applyProtection="1">
      <alignment horizontal="right" vertical="center" wrapText="1"/>
      <protection/>
    </xf>
    <xf numFmtId="164" fontId="18" fillId="0" borderId="24" xfId="56" applyNumberFormat="1" applyFont="1" applyFill="1" applyBorder="1" applyAlignment="1" applyProtection="1">
      <alignment horizontal="right" vertical="center" wrapText="1"/>
      <protection/>
    </xf>
    <xf numFmtId="0" fontId="20" fillId="0" borderId="0" xfId="56" applyFont="1" applyFill="1">
      <alignment/>
      <protection/>
    </xf>
    <xf numFmtId="164" fontId="19" fillId="0" borderId="39" xfId="56" applyNumberFormat="1" applyFont="1" applyFill="1" applyBorder="1" applyAlignment="1" applyProtection="1">
      <alignment horizontal="right" vertical="center" wrapText="1"/>
      <protection/>
    </xf>
    <xf numFmtId="164" fontId="19" fillId="0" borderId="40" xfId="56" applyNumberFormat="1" applyFont="1" applyFill="1" applyBorder="1" applyAlignment="1" applyProtection="1">
      <alignment horizontal="right" vertical="center" wrapText="1"/>
      <protection/>
    </xf>
    <xf numFmtId="164" fontId="15" fillId="0" borderId="42" xfId="56" applyNumberFormat="1" applyFont="1" applyFill="1" applyBorder="1" applyAlignment="1" applyProtection="1">
      <alignment vertical="center" wrapText="1"/>
      <protection/>
    </xf>
    <xf numFmtId="164" fontId="15" fillId="0" borderId="52" xfId="56" applyNumberFormat="1" applyFont="1" applyFill="1" applyBorder="1" applyAlignment="1" applyProtection="1">
      <alignment vertical="center" wrapText="1"/>
      <protection/>
    </xf>
    <xf numFmtId="164" fontId="15" fillId="0" borderId="39" xfId="56" applyNumberFormat="1" applyFont="1" applyFill="1" applyBorder="1" applyAlignment="1" applyProtection="1">
      <alignment vertical="center" wrapText="1"/>
      <protection/>
    </xf>
    <xf numFmtId="164" fontId="15" fillId="0" borderId="40" xfId="56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38" xfId="0" applyNumberFormat="1" applyFont="1" applyFill="1" applyBorder="1" applyAlignment="1">
      <alignment horizontal="centerContinuous" vertical="center" wrapText="1"/>
    </xf>
    <xf numFmtId="164" fontId="7" fillId="0" borderId="39" xfId="0" applyNumberFormat="1" applyFont="1" applyFill="1" applyBorder="1" applyAlignment="1">
      <alignment horizontal="centerContinuous" vertical="center" wrapText="1"/>
    </xf>
    <xf numFmtId="164" fontId="7" fillId="0" borderId="40" xfId="0" applyNumberFormat="1" applyFont="1" applyFill="1" applyBorder="1" applyAlignment="1">
      <alignment horizontal="centerContinuous" vertical="center" wrapText="1"/>
    </xf>
    <xf numFmtId="164" fontId="7" fillId="0" borderId="38" xfId="0" applyNumberFormat="1" applyFont="1" applyFill="1" applyBorder="1" applyAlignment="1">
      <alignment horizontal="center" vertical="center" wrapText="1"/>
    </xf>
    <xf numFmtId="164" fontId="7" fillId="0" borderId="39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53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9" xfId="56" applyNumberFormat="1" applyFont="1" applyFill="1" applyBorder="1" applyAlignment="1" applyProtection="1">
      <alignment horizontal="right" vertical="center" wrapText="1"/>
      <protection/>
    </xf>
    <xf numFmtId="164" fontId="15" fillId="0" borderId="40" xfId="56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/>
    </xf>
    <xf numFmtId="164" fontId="0" fillId="0" borderId="28" xfId="0" applyNumberFormat="1" applyFill="1" applyBorder="1" applyAlignment="1" applyProtection="1">
      <alignment horizontal="center" vertical="center" wrapText="1"/>
      <protection locked="0"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/>
    </xf>
    <xf numFmtId="164" fontId="15" fillId="0" borderId="39" xfId="0" applyNumberFormat="1" applyFont="1" applyFill="1" applyBorder="1" applyAlignment="1" applyProtection="1">
      <alignment vertical="center" wrapText="1"/>
      <protection/>
    </xf>
    <xf numFmtId="164" fontId="15" fillId="0" borderId="4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wrapText="1"/>
    </xf>
    <xf numFmtId="164" fontId="14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vertical="center" wrapText="1"/>
      <protection locked="0"/>
    </xf>
    <xf numFmtId="1" fontId="14" fillId="0" borderId="20" xfId="0" applyNumberFormat="1" applyFont="1" applyFill="1" applyBorder="1" applyAlignment="1" applyProtection="1">
      <alignment vertical="center" wrapText="1"/>
      <protection locked="0"/>
    </xf>
    <xf numFmtId="164" fontId="14" fillId="0" borderId="21" xfId="0" applyNumberFormat="1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7" fillId="0" borderId="39" xfId="0" applyNumberFormat="1" applyFont="1" applyFill="1" applyBorder="1" applyAlignment="1">
      <alignment vertical="center" wrapText="1"/>
    </xf>
    <xf numFmtId="164" fontId="7" fillId="0" borderId="4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left" vertical="center" wrapText="1" indent="1"/>
      <protection locked="0"/>
    </xf>
    <xf numFmtId="0" fontId="17" fillId="0" borderId="31" xfId="0" applyFont="1" applyFill="1" applyBorder="1" applyAlignment="1" applyProtection="1">
      <alignment horizontal="left" vertical="center" wrapText="1" indent="1"/>
      <protection locked="0"/>
    </xf>
    <xf numFmtId="0" fontId="17" fillId="0" borderId="29" xfId="0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7" fillId="0" borderId="54" xfId="0" applyNumberFormat="1" applyFont="1" applyFill="1" applyBorder="1" applyAlignment="1">
      <alignment horizontal="center" vertical="center"/>
    </xf>
    <xf numFmtId="164" fontId="7" fillId="0" borderId="5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15" fillId="0" borderId="48" xfId="0" applyNumberFormat="1" applyFont="1" applyFill="1" applyBorder="1" applyAlignment="1">
      <alignment horizontal="center" vertical="center" wrapText="1"/>
    </xf>
    <xf numFmtId="164" fontId="15" fillId="0" borderId="51" xfId="0" applyNumberFormat="1" applyFont="1" applyFill="1" applyBorder="1" applyAlignment="1">
      <alignment horizontal="center" vertical="center" wrapText="1"/>
    </xf>
    <xf numFmtId="164" fontId="15" fillId="0" borderId="56" xfId="0" applyNumberFormat="1" applyFont="1" applyFill="1" applyBorder="1" applyAlignment="1">
      <alignment horizontal="center" vertical="center" wrapText="1"/>
    </xf>
    <xf numFmtId="164" fontId="15" fillId="0" borderId="40" xfId="0" applyNumberFormat="1" applyFont="1" applyFill="1" applyBorder="1" applyAlignment="1">
      <alignment horizontal="center" vertical="center" wrapText="1"/>
    </xf>
    <xf numFmtId="164" fontId="15" fillId="0" borderId="5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5" fillId="0" borderId="38" xfId="0" applyNumberFormat="1" applyFont="1" applyFill="1" applyBorder="1" applyAlignment="1">
      <alignment horizontal="center" vertical="center" wrapText="1"/>
    </xf>
    <xf numFmtId="164" fontId="15" fillId="0" borderId="51" xfId="0" applyNumberFormat="1" applyFont="1" applyFill="1" applyBorder="1" applyAlignment="1">
      <alignment horizontal="left" vertical="center" wrapText="1" indent="1"/>
    </xf>
    <xf numFmtId="164" fontId="17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51" xfId="0" applyNumberFormat="1" applyFont="1" applyFill="1" applyBorder="1" applyAlignment="1" applyProtection="1">
      <alignment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164" fontId="17" fillId="0" borderId="39" xfId="0" applyNumberFormat="1" applyFont="1" applyFill="1" applyBorder="1" applyAlignment="1" applyProtection="1">
      <alignment vertical="center" wrapText="1"/>
      <protection/>
    </xf>
    <xf numFmtId="164" fontId="17" fillId="0" borderId="40" xfId="0" applyNumberFormat="1" applyFont="1" applyFill="1" applyBorder="1" applyAlignment="1" applyProtection="1">
      <alignment vertical="center" wrapText="1"/>
      <protection/>
    </xf>
    <xf numFmtId="164" fontId="17" fillId="0" borderId="51" xfId="0" applyNumberFormat="1" applyFont="1" applyFill="1" applyBorder="1" applyAlignment="1">
      <alignment vertical="center" wrapText="1"/>
    </xf>
    <xf numFmtId="164" fontId="15" fillId="0" borderId="29" xfId="0" applyNumberFormat="1" applyFont="1" applyFill="1" applyBorder="1" applyAlignment="1">
      <alignment horizontal="center" vertical="center" wrapText="1"/>
    </xf>
    <xf numFmtId="164" fontId="17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0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58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58" xfId="0" applyNumberFormat="1" applyFont="1" applyFill="1" applyBorder="1" applyAlignment="1">
      <alignment vertical="center" wrapText="1"/>
    </xf>
    <xf numFmtId="164" fontId="15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58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5" fillId="0" borderId="32" xfId="0" applyNumberFormat="1" applyFont="1" applyFill="1" applyBorder="1" applyAlignment="1">
      <alignment horizontal="center" vertical="center" wrapText="1"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59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59" xfId="0" applyNumberFormat="1" applyFont="1" applyFill="1" applyBorder="1" applyAlignment="1">
      <alignment vertical="center" wrapText="1"/>
    </xf>
    <xf numFmtId="164" fontId="15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1" xfId="0" applyNumberFormat="1" applyFont="1" applyFill="1" applyBorder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vertical="center" wrapText="1"/>
      <protection locked="0"/>
    </xf>
    <xf numFmtId="164" fontId="15" fillId="0" borderId="28" xfId="0" applyNumberFormat="1" applyFont="1" applyFill="1" applyBorder="1" applyAlignment="1">
      <alignment horizontal="center" vertical="center" wrapText="1"/>
    </xf>
    <xf numFmtId="164" fontId="17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6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57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57" xfId="0" applyNumberFormat="1" applyFont="1" applyFill="1" applyBorder="1" applyAlignment="1">
      <alignment vertical="center" wrapText="1"/>
    </xf>
    <xf numFmtId="3" fontId="17" fillId="0" borderId="21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6" xfId="0" applyNumberFormat="1" applyFont="1" applyFill="1" applyBorder="1" applyAlignment="1" applyProtection="1">
      <alignment horizontal="right" vertical="center" indent="1"/>
      <protection locked="0"/>
    </xf>
    <xf numFmtId="3" fontId="3" fillId="0" borderId="40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19" fillId="0" borderId="4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19" fillId="0" borderId="4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0" borderId="37" xfId="0" applyNumberFormat="1" applyFont="1" applyFill="1" applyBorder="1" applyAlignment="1">
      <alignment vertical="center" wrapText="1"/>
    </xf>
    <xf numFmtId="164" fontId="19" fillId="0" borderId="40" xfId="0" applyNumberFormat="1" applyFont="1" applyFill="1" applyBorder="1" applyAlignment="1" applyProtection="1">
      <alignment horizontal="right" vertical="center" wrapText="1" indent="2"/>
      <protection/>
    </xf>
    <xf numFmtId="164" fontId="19" fillId="0" borderId="40" xfId="0" applyNumberFormat="1" applyFont="1" applyFill="1" applyBorder="1" applyAlignment="1">
      <alignment horizontal="right" vertical="center" wrapText="1" indent="2"/>
    </xf>
    <xf numFmtId="164" fontId="15" fillId="0" borderId="40" xfId="0" applyNumberFormat="1" applyFont="1" applyFill="1" applyBorder="1" applyAlignment="1">
      <alignment horizontal="right" vertical="center" wrapText="1" indent="2"/>
    </xf>
    <xf numFmtId="0" fontId="7" fillId="0" borderId="41" xfId="57" applyFont="1" applyFill="1" applyBorder="1" applyAlignment="1" applyProtection="1">
      <alignment horizontal="center" vertical="center" wrapText="1"/>
      <protection/>
    </xf>
    <xf numFmtId="0" fontId="7" fillId="0" borderId="42" xfId="57" applyFont="1" applyFill="1" applyBorder="1" applyAlignment="1" applyProtection="1">
      <alignment horizontal="center" vertical="center"/>
      <protection/>
    </xf>
    <xf numFmtId="0" fontId="7" fillId="0" borderId="52" xfId="57" applyFont="1" applyFill="1" applyBorder="1" applyAlignment="1" applyProtection="1">
      <alignment horizontal="center" vertical="center"/>
      <protection/>
    </xf>
    <xf numFmtId="0" fontId="2" fillId="0" borderId="0" xfId="57" applyFill="1" applyProtection="1">
      <alignment/>
      <protection/>
    </xf>
    <xf numFmtId="0" fontId="17" fillId="0" borderId="38" xfId="57" applyFont="1" applyFill="1" applyBorder="1" applyAlignment="1" applyProtection="1">
      <alignment horizontal="left" vertical="center" indent="1"/>
      <protection/>
    </xf>
    <xf numFmtId="0" fontId="2" fillId="0" borderId="0" xfId="57" applyFill="1" applyAlignment="1" applyProtection="1">
      <alignment vertical="center"/>
      <protection/>
    </xf>
    <xf numFmtId="0" fontId="17" fillId="0" borderId="28" xfId="57" applyFont="1" applyFill="1" applyBorder="1" applyAlignment="1" applyProtection="1">
      <alignment horizontal="left" vertical="center" indent="1"/>
      <protection/>
    </xf>
    <xf numFmtId="0" fontId="17" fillId="0" borderId="19" xfId="57" applyFont="1" applyFill="1" applyBorder="1" applyAlignment="1" applyProtection="1">
      <alignment horizontal="left" vertical="center" indent="1"/>
      <protection/>
    </xf>
    <xf numFmtId="164" fontId="17" fillId="0" borderId="19" xfId="57" applyNumberFormat="1" applyFont="1" applyFill="1" applyBorder="1" applyAlignment="1" applyProtection="1">
      <alignment vertical="center"/>
      <protection locked="0"/>
    </xf>
    <xf numFmtId="164" fontId="17" fillId="0" borderId="36" xfId="57" applyNumberFormat="1" applyFont="1" applyFill="1" applyBorder="1" applyAlignment="1" applyProtection="1">
      <alignment vertical="center"/>
      <protection/>
    </xf>
    <xf numFmtId="0" fontId="17" fillId="0" borderId="29" xfId="57" applyFont="1" applyFill="1" applyBorder="1" applyAlignment="1" applyProtection="1">
      <alignment horizontal="left" vertical="center" indent="1"/>
      <protection/>
    </xf>
    <xf numFmtId="0" fontId="17" fillId="0" borderId="20" xfId="57" applyFont="1" applyFill="1" applyBorder="1" applyAlignment="1" applyProtection="1">
      <alignment horizontal="left" vertical="center" indent="1"/>
      <protection locked="0"/>
    </xf>
    <xf numFmtId="164" fontId="17" fillId="0" borderId="20" xfId="57" applyNumberFormat="1" applyFont="1" applyFill="1" applyBorder="1" applyAlignment="1" applyProtection="1">
      <alignment vertical="center"/>
      <protection locked="0"/>
    </xf>
    <xf numFmtId="164" fontId="17" fillId="0" borderId="21" xfId="57" applyNumberFormat="1" applyFont="1" applyFill="1" applyBorder="1" applyAlignment="1" applyProtection="1">
      <alignment vertical="center"/>
      <protection/>
    </xf>
    <xf numFmtId="0" fontId="2" fillId="0" borderId="0" xfId="57" applyFill="1" applyAlignment="1" applyProtection="1">
      <alignment vertical="center"/>
      <protection locked="0"/>
    </xf>
    <xf numFmtId="0" fontId="17" fillId="0" borderId="23" xfId="57" applyFont="1" applyFill="1" applyBorder="1" applyAlignment="1" applyProtection="1">
      <alignment horizontal="left" vertical="center" indent="1"/>
      <protection locked="0"/>
    </xf>
    <xf numFmtId="164" fontId="17" fillId="0" borderId="23" xfId="57" applyNumberFormat="1" applyFont="1" applyFill="1" applyBorder="1" applyAlignment="1" applyProtection="1">
      <alignment vertical="center"/>
      <protection locked="0"/>
    </xf>
    <xf numFmtId="164" fontId="17" fillId="0" borderId="24" xfId="57" applyNumberFormat="1" applyFont="1" applyFill="1" applyBorder="1" applyAlignment="1" applyProtection="1">
      <alignment vertical="center"/>
      <protection/>
    </xf>
    <xf numFmtId="0" fontId="17" fillId="0" borderId="25" xfId="57" applyFont="1" applyFill="1" applyBorder="1" applyAlignment="1" applyProtection="1">
      <alignment horizontal="left" vertical="center" indent="1"/>
      <protection locked="0"/>
    </xf>
    <xf numFmtId="164" fontId="17" fillId="0" borderId="25" xfId="57" applyNumberFormat="1" applyFont="1" applyFill="1" applyBorder="1" applyAlignment="1" applyProtection="1">
      <alignment vertical="center"/>
      <protection locked="0"/>
    </xf>
    <xf numFmtId="164" fontId="17" fillId="0" borderId="26" xfId="57" applyNumberFormat="1" applyFont="1" applyFill="1" applyBorder="1" applyAlignment="1" applyProtection="1">
      <alignment vertical="center"/>
      <protection/>
    </xf>
    <xf numFmtId="164" fontId="15" fillId="0" borderId="39" xfId="57" applyNumberFormat="1" applyFont="1" applyFill="1" applyBorder="1" applyAlignment="1" applyProtection="1">
      <alignment vertical="center"/>
      <protection/>
    </xf>
    <xf numFmtId="164" fontId="15" fillId="0" borderId="40" xfId="57" applyNumberFormat="1" applyFont="1" applyFill="1" applyBorder="1" applyAlignment="1" applyProtection="1">
      <alignment vertical="center"/>
      <protection/>
    </xf>
    <xf numFmtId="0" fontId="17" fillId="0" borderId="31" xfId="57" applyFont="1" applyFill="1" applyBorder="1" applyAlignment="1" applyProtection="1">
      <alignment horizontal="left" vertical="center" indent="1"/>
      <protection/>
    </xf>
    <xf numFmtId="0" fontId="15" fillId="0" borderId="38" xfId="57" applyFont="1" applyFill="1" applyBorder="1" applyAlignment="1" applyProtection="1">
      <alignment horizontal="left" vertical="center" indent="1"/>
      <protection/>
    </xf>
    <xf numFmtId="0" fontId="2" fillId="0" borderId="0" xfId="57" applyFill="1" applyProtection="1">
      <alignment/>
      <protection locked="0"/>
    </xf>
    <xf numFmtId="0" fontId="0" fillId="0" borderId="0" xfId="57" applyFont="1" applyFill="1" applyProtection="1">
      <alignment/>
      <protection/>
    </xf>
    <xf numFmtId="0" fontId="4" fillId="0" borderId="0" xfId="57" applyFont="1" applyFill="1" applyProtection="1">
      <alignment/>
      <protection locked="0"/>
    </xf>
    <xf numFmtId="0" fontId="6" fillId="0" borderId="0" xfId="57" applyFont="1" applyFill="1" applyProtection="1">
      <alignment/>
      <protection locked="0"/>
    </xf>
    <xf numFmtId="0" fontId="7" fillId="0" borderId="38" xfId="57" applyFont="1" applyFill="1" applyBorder="1" applyAlignment="1" applyProtection="1">
      <alignment horizontal="center" vertical="center" wrapText="1"/>
      <protection/>
    </xf>
    <xf numFmtId="0" fontId="7" fillId="0" borderId="40" xfId="57" applyFont="1" applyFill="1" applyBorder="1" applyAlignment="1" applyProtection="1">
      <alignment horizontal="center" vertical="center"/>
      <protection/>
    </xf>
    <xf numFmtId="0" fontId="7" fillId="0" borderId="50" xfId="57" applyFont="1" applyFill="1" applyBorder="1" applyAlignment="1" applyProtection="1">
      <alignment horizontal="center" vertical="center"/>
      <protection/>
    </xf>
    <xf numFmtId="0" fontId="7" fillId="0" borderId="39" xfId="57" applyFont="1" applyFill="1" applyBorder="1" applyAlignment="1" applyProtection="1">
      <alignment horizontal="center" vertical="center"/>
      <protection/>
    </xf>
    <xf numFmtId="0" fontId="7" fillId="0" borderId="56" xfId="57" applyFont="1" applyFill="1" applyBorder="1" applyAlignment="1" applyProtection="1">
      <alignment horizontal="center" vertical="center"/>
      <protection/>
    </xf>
    <xf numFmtId="0" fontId="7" fillId="0" borderId="51" xfId="57" applyFont="1" applyFill="1" applyBorder="1" applyAlignment="1" applyProtection="1">
      <alignment horizontal="center" vertical="center"/>
      <protection/>
    </xf>
    <xf numFmtId="0" fontId="0" fillId="0" borderId="0" xfId="57" applyFont="1" applyFill="1" applyProtection="1">
      <alignment/>
      <protection locked="0"/>
    </xf>
    <xf numFmtId="164" fontId="17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15" fillId="19" borderId="39" xfId="0" applyNumberFormat="1" applyFont="1" applyFill="1" applyBorder="1" applyAlignment="1" applyProtection="1">
      <alignment vertical="center" wrapText="1"/>
      <protection/>
    </xf>
    <xf numFmtId="164" fontId="7" fillId="19" borderId="39" xfId="0" applyNumberFormat="1" applyFont="1" applyFill="1" applyBorder="1" applyAlignment="1" applyProtection="1">
      <alignment vertical="center" wrapText="1"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3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3"/>
      <protection locked="0"/>
    </xf>
    <xf numFmtId="164" fontId="15" fillId="0" borderId="40" xfId="0" applyNumberFormat="1" applyFont="1" applyFill="1" applyBorder="1" applyAlignment="1">
      <alignment horizontal="right" vertical="center" wrapText="1" indent="3"/>
    </xf>
    <xf numFmtId="164" fontId="0" fillId="19" borderId="5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40" xfId="0" applyNumberFormat="1" applyFont="1" applyBorder="1" applyAlignment="1" applyProtection="1">
      <alignment horizontal="right" vertical="center" wrapText="1" inden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1" xfId="57" applyFont="1" applyFill="1" applyBorder="1" applyAlignment="1" applyProtection="1">
      <alignment horizontal="right" vertical="center"/>
      <protection/>
    </xf>
    <xf numFmtId="0" fontId="17" fillId="0" borderId="13" xfId="57" applyFont="1" applyFill="1" applyBorder="1" applyAlignment="1" applyProtection="1">
      <alignment vertical="center"/>
      <protection locked="0"/>
    </xf>
    <xf numFmtId="164" fontId="17" fillId="0" borderId="62" xfId="57" applyNumberFormat="1" applyFont="1" applyFill="1" applyBorder="1" applyAlignment="1" applyProtection="1">
      <alignment vertical="center"/>
      <protection locked="0"/>
    </xf>
    <xf numFmtId="164" fontId="17" fillId="0" borderId="63" xfId="57" applyNumberFormat="1" applyFont="1" applyFill="1" applyBorder="1" applyAlignment="1" applyProtection="1">
      <alignment vertical="center"/>
      <protection locked="0"/>
    </xf>
    <xf numFmtId="164" fontId="17" fillId="0" borderId="60" xfId="57" applyNumberFormat="1" applyFont="1" applyFill="1" applyBorder="1" applyAlignment="1" applyProtection="1">
      <alignment vertical="center"/>
      <protection/>
    </xf>
    <xf numFmtId="0" fontId="17" fillId="0" borderId="29" xfId="57" applyFont="1" applyFill="1" applyBorder="1" applyAlignment="1" applyProtection="1">
      <alignment horizontal="right" vertical="center"/>
      <protection/>
    </xf>
    <xf numFmtId="0" fontId="17" fillId="0" borderId="21" xfId="57" applyFont="1" applyFill="1" applyBorder="1" applyAlignment="1" applyProtection="1">
      <alignment vertical="center"/>
      <protection locked="0"/>
    </xf>
    <xf numFmtId="164" fontId="17" fillId="0" borderId="27" xfId="57" applyNumberFormat="1" applyFont="1" applyFill="1" applyBorder="1" applyAlignment="1" applyProtection="1">
      <alignment vertical="center"/>
      <protection locked="0"/>
    </xf>
    <xf numFmtId="164" fontId="17" fillId="0" borderId="53" xfId="57" applyNumberFormat="1" applyFont="1" applyFill="1" applyBorder="1" applyAlignment="1" applyProtection="1">
      <alignment vertical="center"/>
      <protection locked="0"/>
    </xf>
    <xf numFmtId="164" fontId="17" fillId="0" borderId="58" xfId="57" applyNumberFormat="1" applyFont="1" applyFill="1" applyBorder="1" applyAlignment="1" applyProtection="1">
      <alignment vertical="center"/>
      <protection/>
    </xf>
    <xf numFmtId="0" fontId="17" fillId="0" borderId="32" xfId="57" applyFont="1" applyFill="1" applyBorder="1" applyAlignment="1" applyProtection="1">
      <alignment horizontal="right" vertical="center"/>
      <protection/>
    </xf>
    <xf numFmtId="0" fontId="17" fillId="0" borderId="26" xfId="57" applyFont="1" applyFill="1" applyBorder="1" applyAlignment="1" applyProtection="1">
      <alignment vertical="center"/>
      <protection locked="0"/>
    </xf>
    <xf numFmtId="164" fontId="17" fillId="0" borderId="64" xfId="57" applyNumberFormat="1" applyFont="1" applyFill="1" applyBorder="1" applyAlignment="1" applyProtection="1">
      <alignment vertical="center"/>
      <protection locked="0"/>
    </xf>
    <xf numFmtId="164" fontId="17" fillId="0" borderId="65" xfId="57" applyNumberFormat="1" applyFont="1" applyFill="1" applyBorder="1" applyAlignment="1" applyProtection="1">
      <alignment vertical="center"/>
      <protection locked="0"/>
    </xf>
    <xf numFmtId="164" fontId="17" fillId="0" borderId="59" xfId="57" applyNumberFormat="1" applyFont="1" applyFill="1" applyBorder="1" applyAlignment="1" applyProtection="1">
      <alignment vertical="center"/>
      <protection/>
    </xf>
    <xf numFmtId="0" fontId="17" fillId="0" borderId="38" xfId="57" applyFont="1" applyFill="1" applyBorder="1" applyAlignment="1" applyProtection="1">
      <alignment horizontal="right" vertical="center"/>
      <protection/>
    </xf>
    <xf numFmtId="0" fontId="7" fillId="0" borderId="40" xfId="57" applyFont="1" applyFill="1" applyBorder="1" applyAlignment="1" applyProtection="1">
      <alignment vertical="center"/>
      <protection/>
    </xf>
    <xf numFmtId="164" fontId="15" fillId="0" borderId="50" xfId="57" applyNumberFormat="1" applyFont="1" applyFill="1" applyBorder="1" applyAlignment="1" applyProtection="1">
      <alignment vertical="center"/>
      <protection/>
    </xf>
    <xf numFmtId="164" fontId="15" fillId="0" borderId="56" xfId="57" applyNumberFormat="1" applyFont="1" applyFill="1" applyBorder="1" applyAlignment="1" applyProtection="1">
      <alignment vertical="center"/>
      <protection/>
    </xf>
    <xf numFmtId="164" fontId="15" fillId="0" borderId="51" xfId="57" applyNumberFormat="1" applyFont="1" applyFill="1" applyBorder="1" applyAlignment="1" applyProtection="1">
      <alignment vertical="center"/>
      <protection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33" xfId="0" applyFont="1" applyFill="1" applyBorder="1" applyAlignment="1" applyProtection="1">
      <alignment horizontal="left" vertical="center" wrapText="1" indent="1"/>
      <protection locked="0"/>
    </xf>
    <xf numFmtId="0" fontId="0" fillId="0" borderId="28" xfId="0" applyFill="1" applyBorder="1" applyAlignment="1" applyProtection="1">
      <alignment horizontal="left" vertical="center" wrapText="1" indent="1"/>
      <protection locked="0"/>
    </xf>
    <xf numFmtId="0" fontId="7" fillId="0" borderId="35" xfId="0" applyFont="1" applyFill="1" applyBorder="1" applyAlignment="1" applyProtection="1">
      <alignment horizontal="left" vertical="center" indent="1"/>
      <protection locked="0"/>
    </xf>
    <xf numFmtId="0" fontId="3" fillId="0" borderId="35" xfId="0" applyFont="1" applyFill="1" applyBorder="1" applyAlignment="1" applyProtection="1">
      <alignment horizontal="left" vertical="center" indent="1"/>
      <protection locked="0"/>
    </xf>
    <xf numFmtId="49" fontId="15" fillId="0" borderId="38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39" xfId="56" applyFont="1" applyFill="1" applyBorder="1" applyAlignment="1" applyProtection="1">
      <alignment horizontal="left" vertical="center" wrapText="1" indent="1"/>
      <protection/>
    </xf>
    <xf numFmtId="0" fontId="15" fillId="0" borderId="39" xfId="56" applyFont="1" applyFill="1" applyBorder="1" applyAlignment="1" applyProtection="1">
      <alignment horizontal="left" vertical="center" wrapText="1" indent="1"/>
      <protection/>
    </xf>
    <xf numFmtId="0" fontId="17" fillId="0" borderId="23" xfId="56" applyFont="1" applyFill="1" applyBorder="1" applyAlignment="1" applyProtection="1">
      <alignment horizontal="left" vertical="center" wrapText="1" indent="2"/>
      <protection/>
    </xf>
    <xf numFmtId="164" fontId="0" fillId="0" borderId="60" xfId="0" applyNumberFormat="1" applyFill="1" applyBorder="1" applyAlignment="1">
      <alignment horizontal="left" vertical="center" wrapText="1" indent="1"/>
    </xf>
    <xf numFmtId="164" fontId="0" fillId="0" borderId="58" xfId="0" applyNumberFormat="1" applyFill="1" applyBorder="1" applyAlignment="1">
      <alignment horizontal="left" vertical="center" wrapText="1" indent="1"/>
    </xf>
    <xf numFmtId="164" fontId="0" fillId="0" borderId="59" xfId="0" applyNumberFormat="1" applyFill="1" applyBorder="1" applyAlignment="1">
      <alignment horizontal="left" vertical="center" wrapText="1" indent="1"/>
    </xf>
    <xf numFmtId="164" fontId="3" fillId="0" borderId="51" xfId="0" applyNumberFormat="1" applyFont="1" applyFill="1" applyBorder="1" applyAlignment="1">
      <alignment horizontal="left" vertical="center" wrapText="1" indent="1"/>
    </xf>
    <xf numFmtId="164" fontId="15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35" xfId="56" applyFont="1" applyFill="1" applyBorder="1" applyAlignment="1" applyProtection="1">
      <alignment horizontal="left" vertical="center" wrapText="1" indent="2"/>
      <protection/>
    </xf>
    <xf numFmtId="164" fontId="17" fillId="0" borderId="19" xfId="56" applyNumberFormat="1" applyFont="1" applyFill="1" applyBorder="1" applyAlignment="1" applyProtection="1">
      <alignment vertical="center" wrapText="1"/>
      <protection locked="0"/>
    </xf>
    <xf numFmtId="164" fontId="17" fillId="0" borderId="36" xfId="56" applyNumberFormat="1" applyFont="1" applyFill="1" applyBorder="1" applyAlignment="1" applyProtection="1">
      <alignment vertical="center" wrapText="1"/>
      <protection locked="0"/>
    </xf>
    <xf numFmtId="0" fontId="6" fillId="0" borderId="0" xfId="56" applyFont="1" applyFill="1">
      <alignment/>
      <protection/>
    </xf>
    <xf numFmtId="164" fontId="0" fillId="0" borderId="67" xfId="0" applyNumberFormat="1" applyFill="1" applyBorder="1" applyAlignment="1">
      <alignment horizontal="left" vertical="center" wrapText="1" indent="1"/>
    </xf>
    <xf numFmtId="164" fontId="15" fillId="0" borderId="0" xfId="0" applyNumberFormat="1" applyFont="1" applyFill="1" applyAlignment="1">
      <alignment horizontal="center" vertical="center" wrapText="1"/>
    </xf>
    <xf numFmtId="164" fontId="15" fillId="0" borderId="51" xfId="0" applyNumberFormat="1" applyFont="1" applyFill="1" applyBorder="1" applyAlignment="1">
      <alignment horizontal="center" vertical="center" wrapText="1"/>
    </xf>
    <xf numFmtId="164" fontId="15" fillId="0" borderId="38" xfId="0" applyNumberFormat="1" applyFont="1" applyFill="1" applyBorder="1" applyAlignment="1">
      <alignment horizontal="center" vertical="center" wrapText="1"/>
    </xf>
    <xf numFmtId="164" fontId="15" fillId="0" borderId="39" xfId="0" applyNumberFormat="1" applyFont="1" applyFill="1" applyBorder="1" applyAlignment="1">
      <alignment horizontal="center" vertical="center" wrapText="1"/>
    </xf>
    <xf numFmtId="164" fontId="15" fillId="0" borderId="40" xfId="0" applyNumberFormat="1" applyFont="1" applyFill="1" applyBorder="1" applyAlignment="1">
      <alignment horizontal="center" vertical="center" wrapText="1"/>
    </xf>
    <xf numFmtId="0" fontId="25" fillId="0" borderId="0" xfId="56" applyFont="1" applyFill="1">
      <alignment/>
      <protection/>
    </xf>
    <xf numFmtId="164" fontId="15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9" xfId="0" applyNumberFormat="1" applyFont="1" applyFill="1" applyBorder="1" applyAlignment="1" applyProtection="1">
      <alignment vertical="center" wrapText="1"/>
      <protection/>
    </xf>
    <xf numFmtId="164" fontId="15" fillId="0" borderId="40" xfId="0" applyNumberFormat="1" applyFont="1" applyFill="1" applyBorder="1" applyAlignment="1" applyProtection="1">
      <alignment vertical="center" wrapText="1"/>
      <protection/>
    </xf>
    <xf numFmtId="164" fontId="15" fillId="0" borderId="39" xfId="0" applyNumberFormat="1" applyFont="1" applyFill="1" applyBorder="1" applyAlignment="1">
      <alignment vertical="center" wrapText="1"/>
    </xf>
    <xf numFmtId="164" fontId="15" fillId="0" borderId="40" xfId="0" applyNumberFormat="1" applyFont="1" applyFill="1" applyBorder="1" applyAlignment="1">
      <alignment vertical="center" wrapText="1"/>
    </xf>
    <xf numFmtId="164" fontId="15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5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39" xfId="56" applyNumberFormat="1" applyFont="1" applyFill="1" applyBorder="1" applyAlignment="1" applyProtection="1">
      <alignment horizontal="right" vertical="center" wrapText="1"/>
      <protection/>
    </xf>
    <xf numFmtId="164" fontId="18" fillId="0" borderId="40" xfId="56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15" fillId="0" borderId="56" xfId="56" applyNumberFormat="1" applyFont="1" applyFill="1" applyBorder="1" applyAlignment="1" applyProtection="1">
      <alignment horizontal="right" vertical="center" wrapText="1"/>
      <protection/>
    </xf>
    <xf numFmtId="0" fontId="0" fillId="0" borderId="66" xfId="56" applyFont="1" applyFill="1" applyBorder="1">
      <alignment/>
      <protection/>
    </xf>
    <xf numFmtId="164" fontId="17" fillId="20" borderId="16" xfId="56" applyNumberFormat="1" applyFont="1" applyFill="1" applyBorder="1" applyAlignment="1" applyProtection="1">
      <alignment horizontal="right" vertical="center" wrapText="1"/>
      <protection locked="0"/>
    </xf>
    <xf numFmtId="164" fontId="3" fillId="0" borderId="57" xfId="0" applyNumberFormat="1" applyFont="1" applyFill="1" applyBorder="1" applyAlignment="1">
      <alignment horizontal="left" vertical="center" wrapText="1" indent="1"/>
    </xf>
    <xf numFmtId="164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58" xfId="0" applyNumberFormat="1" applyFont="1" applyFill="1" applyBorder="1" applyAlignment="1">
      <alignment horizontal="left" vertical="center" wrapText="1" indent="1"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7" xfId="0" applyNumberFormat="1" applyFont="1" applyFill="1" applyBorder="1" applyAlignment="1">
      <alignment horizontal="left" vertical="center" wrapText="1" indent="1"/>
    </xf>
    <xf numFmtId="164" fontId="0" fillId="0" borderId="58" xfId="0" applyNumberFormat="1" applyFont="1" applyFill="1" applyBorder="1" applyAlignment="1">
      <alignment horizontal="left" vertical="center" wrapText="1" indent="1"/>
    </xf>
    <xf numFmtId="164" fontId="17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164" fontId="7" fillId="0" borderId="56" xfId="0" applyNumberFormat="1" applyFont="1" applyFill="1" applyBorder="1" applyAlignment="1">
      <alignment horizontal="center" vertical="center" wrapText="1"/>
    </xf>
    <xf numFmtId="164" fontId="3" fillId="0" borderId="66" xfId="0" applyNumberFormat="1" applyFont="1" applyFill="1" applyBorder="1" applyAlignment="1">
      <alignment horizontal="center" vertical="center" wrapText="1"/>
    </xf>
    <xf numFmtId="164" fontId="3" fillId="0" borderId="60" xfId="0" applyNumberFormat="1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164" fontId="15" fillId="0" borderId="0" xfId="0" applyNumberFormat="1" applyFont="1" applyFill="1" applyBorder="1" applyAlignment="1">
      <alignment vertical="center" wrapText="1"/>
    </xf>
    <xf numFmtId="164" fontId="17" fillId="0" borderId="68" xfId="0" applyNumberFormat="1" applyFont="1" applyFill="1" applyBorder="1" applyAlignment="1" applyProtection="1">
      <alignment vertical="center" wrapText="1"/>
      <protection locked="0"/>
    </xf>
    <xf numFmtId="164" fontId="17" fillId="0" borderId="49" xfId="0" applyNumberFormat="1" applyFont="1" applyFill="1" applyBorder="1" applyAlignment="1" applyProtection="1">
      <alignment vertical="center" wrapText="1"/>
      <protection/>
    </xf>
    <xf numFmtId="164" fontId="17" fillId="0" borderId="69" xfId="0" applyNumberFormat="1" applyFont="1" applyFill="1" applyBorder="1" applyAlignment="1" applyProtection="1">
      <alignment vertical="center" wrapText="1"/>
      <protection locked="0"/>
    </xf>
    <xf numFmtId="164" fontId="19" fillId="0" borderId="49" xfId="0" applyNumberFormat="1" applyFont="1" applyFill="1" applyBorder="1" applyAlignment="1">
      <alignment vertical="center" wrapText="1"/>
    </xf>
    <xf numFmtId="0" fontId="31" fillId="0" borderId="50" xfId="0" applyFont="1" applyBorder="1" applyAlignment="1">
      <alignment horizontal="left" wrapText="1" indent="1"/>
    </xf>
    <xf numFmtId="0" fontId="22" fillId="0" borderId="70" xfId="0" applyFont="1" applyBorder="1" applyAlignment="1">
      <alignment horizontal="left" wrapText="1" indent="1"/>
    </xf>
    <xf numFmtId="0" fontId="29" fillId="0" borderId="30" xfId="0" applyFont="1" applyBorder="1" applyAlignment="1">
      <alignment horizontal="center" wrapText="1"/>
    </xf>
    <xf numFmtId="0" fontId="29" fillId="0" borderId="71" xfId="0" applyFont="1" applyBorder="1" applyAlignment="1">
      <alignment horizontal="center" wrapText="1"/>
    </xf>
    <xf numFmtId="0" fontId="30" fillId="0" borderId="71" xfId="0" applyFont="1" applyBorder="1" applyAlignment="1">
      <alignment horizontal="left" wrapText="1" indent="1"/>
    </xf>
    <xf numFmtId="164" fontId="15" fillId="0" borderId="45" xfId="0" applyNumberFormat="1" applyFont="1" applyFill="1" applyBorder="1" applyAlignment="1">
      <alignment vertical="center" wrapText="1"/>
    </xf>
    <xf numFmtId="0" fontId="28" fillId="0" borderId="20" xfId="0" applyFont="1" applyBorder="1" applyAlignment="1">
      <alignment horizontal="center" wrapText="1"/>
    </xf>
    <xf numFmtId="0" fontId="26" fillId="0" borderId="29" xfId="0" applyFont="1" applyBorder="1" applyAlignment="1">
      <alignment horizontal="center" wrapText="1"/>
    </xf>
    <xf numFmtId="0" fontId="28" fillId="0" borderId="34" xfId="0" applyFont="1" applyBorder="1" applyAlignment="1">
      <alignment horizontal="center" wrapText="1"/>
    </xf>
    <xf numFmtId="0" fontId="28" fillId="0" borderId="35" xfId="0" applyFont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7" fillId="0" borderId="39" xfId="0" applyFont="1" applyBorder="1" applyAlignment="1">
      <alignment horizontal="center" wrapText="1"/>
    </xf>
    <xf numFmtId="0" fontId="31" fillId="0" borderId="38" xfId="0" applyFont="1" applyBorder="1" applyAlignment="1">
      <alignment horizontal="center" wrapText="1"/>
    </xf>
    <xf numFmtId="0" fontId="22" fillId="0" borderId="12" xfId="0" applyFont="1" applyBorder="1" applyAlignment="1">
      <alignment horizontal="left" wrapText="1" indent="1"/>
    </xf>
    <xf numFmtId="0" fontId="28" fillId="0" borderId="72" xfId="0" applyFont="1" applyBorder="1" applyAlignment="1">
      <alignment horizontal="left" wrapText="1" indent="1"/>
    </xf>
    <xf numFmtId="0" fontId="31" fillId="0" borderId="50" xfId="0" applyFont="1" applyFill="1" applyBorder="1" applyAlignment="1">
      <alignment horizontal="left" wrapText="1" indent="1"/>
    </xf>
    <xf numFmtId="0" fontId="19" fillId="0" borderId="30" xfId="0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7" fillId="20" borderId="1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7" fillId="20" borderId="35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18" xfId="0" applyFill="1" applyBorder="1" applyAlignment="1">
      <alignment/>
    </xf>
    <xf numFmtId="0" fontId="22" fillId="0" borderId="51" xfId="0" applyFont="1" applyFill="1" applyBorder="1" applyAlignment="1" applyProtection="1">
      <alignment horizontal="left" vertical="center" wrapText="1"/>
      <protection locked="0"/>
    </xf>
    <xf numFmtId="3" fontId="22" fillId="0" borderId="51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51" xfId="0" applyNumberFormat="1" applyFont="1" applyFill="1" applyBorder="1" applyAlignment="1" applyProtection="1">
      <alignment horizontal="right" vertical="center" wrapText="1"/>
      <protection/>
    </xf>
    <xf numFmtId="0" fontId="21" fillId="0" borderId="51" xfId="0" applyFont="1" applyFill="1" applyBorder="1" applyAlignment="1" applyProtection="1">
      <alignment vertical="center" wrapText="1"/>
      <protection/>
    </xf>
    <xf numFmtId="3" fontId="23" fillId="19" borderId="51" xfId="0" applyNumberFormat="1" applyFont="1" applyFill="1" applyBorder="1" applyAlignment="1" applyProtection="1">
      <alignment horizontal="right" vertical="center" wrapText="1"/>
      <protection/>
    </xf>
    <xf numFmtId="164" fontId="23" fillId="0" borderId="51" xfId="0" applyNumberFormat="1" applyFont="1" applyFill="1" applyBorder="1" applyAlignment="1" applyProtection="1">
      <alignment horizontal="right" vertical="center" wrapText="1"/>
      <protection/>
    </xf>
    <xf numFmtId="0" fontId="21" fillId="0" borderId="71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" fillId="0" borderId="0" xfId="56" applyFill="1" applyBorder="1">
      <alignment/>
      <protection/>
    </xf>
    <xf numFmtId="0" fontId="15" fillId="0" borderId="0" xfId="56" applyFont="1" applyFill="1" applyBorder="1" applyAlignment="1" applyProtection="1">
      <alignment horizontal="left" vertical="center" wrapText="1" indent="1"/>
      <protection/>
    </xf>
    <xf numFmtId="0" fontId="15" fillId="0" borderId="0" xfId="56" applyFont="1" applyFill="1" applyBorder="1" applyAlignment="1" applyProtection="1">
      <alignment vertical="center" wrapText="1"/>
      <protection/>
    </xf>
    <xf numFmtId="164" fontId="15" fillId="0" borderId="0" xfId="56" applyNumberFormat="1" applyFont="1" applyFill="1" applyBorder="1" applyAlignment="1" applyProtection="1">
      <alignment horizontal="right" vertical="center" wrapText="1"/>
      <protection/>
    </xf>
    <xf numFmtId="3" fontId="15" fillId="0" borderId="0" xfId="56" applyNumberFormat="1" applyFont="1" applyFill="1" applyBorder="1" applyAlignment="1" applyProtection="1">
      <alignment horizontal="right" vertical="center" wrapText="1"/>
      <protection/>
    </xf>
    <xf numFmtId="49" fontId="17" fillId="0" borderId="0" xfId="56" applyNumberFormat="1" applyFont="1" applyFill="1" applyBorder="1" applyAlignment="1" applyProtection="1">
      <alignment horizontal="left" vertical="center" wrapText="1" indent="1"/>
      <protection/>
    </xf>
    <xf numFmtId="3" fontId="17" fillId="0" borderId="0" xfId="56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Border="1" applyAlignment="1">
      <alignment vertical="center" wrapText="1"/>
    </xf>
    <xf numFmtId="164" fontId="3" fillId="0" borderId="73" xfId="0" applyNumberFormat="1" applyFont="1" applyFill="1" applyBorder="1" applyAlignment="1">
      <alignment horizontal="left" vertical="center" wrapText="1" indent="1"/>
    </xf>
    <xf numFmtId="164" fontId="15" fillId="0" borderId="73" xfId="0" applyNumberFormat="1" applyFont="1" applyFill="1" applyBorder="1" applyAlignment="1">
      <alignment horizontal="left" vertical="center" wrapText="1" indent="1"/>
    </xf>
    <xf numFmtId="164" fontId="15" fillId="0" borderId="73" xfId="0" applyNumberFormat="1" applyFont="1" applyFill="1" applyBorder="1" applyAlignment="1" applyProtection="1">
      <alignment horizontal="right" vertical="center" wrapText="1"/>
      <protection/>
    </xf>
    <xf numFmtId="164" fontId="15" fillId="0" borderId="73" xfId="0" applyNumberFormat="1" applyFont="1" applyFill="1" applyBorder="1" applyAlignment="1">
      <alignment horizontal="right" vertical="center" wrapText="1" indent="1"/>
    </xf>
    <xf numFmtId="0" fontId="15" fillId="0" borderId="73" xfId="57" applyFont="1" applyFill="1" applyBorder="1" applyAlignment="1" applyProtection="1">
      <alignment horizontal="center"/>
      <protection/>
    </xf>
    <xf numFmtId="0" fontId="7" fillId="0" borderId="73" xfId="57" applyFont="1" applyFill="1" applyBorder="1" applyAlignment="1" applyProtection="1">
      <alignment horizontal="left" indent="1"/>
      <protection locked="0"/>
    </xf>
    <xf numFmtId="164" fontId="15" fillId="0" borderId="73" xfId="57" applyNumberFormat="1" applyFont="1" applyFill="1" applyBorder="1" applyProtection="1">
      <alignment/>
      <protection/>
    </xf>
    <xf numFmtId="0" fontId="49" fillId="0" borderId="20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4" fontId="16" fillId="0" borderId="0" xfId="56" applyNumberFormat="1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>
      <alignment horizontal="center"/>
      <protection/>
    </xf>
    <xf numFmtId="0" fontId="17" fillId="0" borderId="73" xfId="56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right"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164" fontId="16" fillId="0" borderId="18" xfId="56" applyNumberFormat="1" applyFont="1" applyFill="1" applyBorder="1" applyAlignment="1" applyProtection="1">
      <alignment horizontal="left" vertical="center"/>
      <protection/>
    </xf>
    <xf numFmtId="164" fontId="7" fillId="0" borderId="74" xfId="0" applyNumberFormat="1" applyFont="1" applyFill="1" applyBorder="1" applyAlignment="1">
      <alignment horizontal="center" vertical="center" wrapText="1"/>
    </xf>
    <xf numFmtId="164" fontId="7" fillId="0" borderId="75" xfId="0" applyNumberFormat="1" applyFont="1" applyFill="1" applyBorder="1" applyAlignment="1">
      <alignment horizontal="center" vertical="center" wrapText="1"/>
    </xf>
    <xf numFmtId="164" fontId="7" fillId="0" borderId="76" xfId="0" applyNumberFormat="1" applyFont="1" applyFill="1" applyBorder="1" applyAlignment="1">
      <alignment horizontal="center" vertical="center" wrapText="1"/>
    </xf>
    <xf numFmtId="164" fontId="7" fillId="0" borderId="67" xfId="0" applyNumberFormat="1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wrapText="1"/>
    </xf>
    <xf numFmtId="0" fontId="21" fillId="0" borderId="81" xfId="0" applyFont="1" applyFill="1" applyBorder="1" applyAlignment="1">
      <alignment horizontal="center" vertical="center" wrapText="1"/>
    </xf>
    <xf numFmtId="0" fontId="21" fillId="0" borderId="82" xfId="0" applyFont="1" applyFill="1" applyBorder="1" applyAlignment="1">
      <alignment horizontal="center" vertical="center" wrapText="1"/>
    </xf>
    <xf numFmtId="164" fontId="7" fillId="0" borderId="48" xfId="0" applyNumberFormat="1" applyFont="1" applyFill="1" applyBorder="1" applyAlignment="1">
      <alignment horizontal="left" vertical="center" wrapText="1" indent="2"/>
    </xf>
    <xf numFmtId="164" fontId="7" fillId="0" borderId="49" xfId="0" applyNumberFormat="1" applyFont="1" applyFill="1" applyBorder="1" applyAlignment="1">
      <alignment horizontal="left" vertical="center" wrapText="1" indent="2"/>
    </xf>
    <xf numFmtId="164" fontId="7" fillId="0" borderId="74" xfId="0" applyNumberFormat="1" applyFont="1" applyFill="1" applyBorder="1" applyAlignment="1">
      <alignment horizontal="center" vertical="center"/>
    </xf>
    <xf numFmtId="164" fontId="7" fillId="0" borderId="75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83" xfId="0" applyNumberFormat="1" applyFont="1" applyFill="1" applyBorder="1" applyAlignment="1">
      <alignment horizontal="center" vertical="center"/>
    </xf>
    <xf numFmtId="164" fontId="7" fillId="0" borderId="84" xfId="0" applyNumberFormat="1" applyFont="1" applyFill="1" applyBorder="1" applyAlignment="1">
      <alignment horizontal="center" vertical="center"/>
    </xf>
    <xf numFmtId="164" fontId="7" fillId="0" borderId="74" xfId="0" applyNumberFormat="1" applyFont="1" applyFill="1" applyBorder="1" applyAlignment="1">
      <alignment horizontal="center" vertical="center" wrapText="1"/>
    </xf>
    <xf numFmtId="164" fontId="7" fillId="0" borderId="7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7" fillId="0" borderId="48" xfId="0" applyFont="1" applyBorder="1" applyAlignment="1">
      <alignment horizontal="left" vertical="center" indent="2"/>
    </xf>
    <xf numFmtId="0" fontId="7" fillId="0" borderId="50" xfId="0" applyFont="1" applyBorder="1" applyAlignment="1">
      <alignment horizontal="left" vertical="center" indent="2"/>
    </xf>
    <xf numFmtId="0" fontId="7" fillId="0" borderId="4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left" vertical="center" wrapText="1"/>
    </xf>
    <xf numFmtId="0" fontId="17" fillId="0" borderId="73" xfId="0" applyFont="1" applyBorder="1" applyAlignment="1">
      <alignment horizontal="left" vertical="center" wrapText="1"/>
    </xf>
    <xf numFmtId="0" fontId="16" fillId="0" borderId="56" xfId="57" applyFont="1" applyFill="1" applyBorder="1" applyAlignment="1" applyProtection="1">
      <alignment horizontal="left" vertical="center" indent="1"/>
      <protection/>
    </xf>
    <xf numFmtId="0" fontId="16" fillId="0" borderId="17" xfId="57" applyFont="1" applyFill="1" applyBorder="1" applyAlignment="1" applyProtection="1">
      <alignment horizontal="left" vertical="center" indent="1"/>
      <protection/>
    </xf>
    <xf numFmtId="0" fontId="16" fillId="0" borderId="49" xfId="57" applyFont="1" applyFill="1" applyBorder="1" applyAlignment="1" applyProtection="1">
      <alignment horizontal="left" vertical="center" indent="1"/>
      <protection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  <xf numFmtId="0" fontId="6" fillId="0" borderId="18" xfId="57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3">
    <dxf>
      <font>
        <color indexed="13"/>
      </font>
    </dxf>
    <dxf>
      <font>
        <color indexed="13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3" sqref="C3"/>
    </sheetView>
  </sheetViews>
  <sheetFormatPr defaultColWidth="9.00390625" defaultRowHeight="12.75"/>
  <cols>
    <col min="2" max="2" width="11.375" style="0" bestFit="1" customWidth="1"/>
    <col min="3" max="3" width="36.125" style="0" bestFit="1" customWidth="1"/>
    <col min="4" max="4" width="23.125" style="0" customWidth="1"/>
  </cols>
  <sheetData>
    <row r="1" spans="1:4" ht="18.75">
      <c r="A1" s="586"/>
      <c r="B1" s="586"/>
      <c r="C1" s="586"/>
      <c r="D1" s="586"/>
    </row>
    <row r="5" spans="1:4" ht="18.75">
      <c r="A5" s="590" t="s">
        <v>505</v>
      </c>
      <c r="B5" s="590"/>
      <c r="C5" s="590"/>
      <c r="D5" s="590"/>
    </row>
    <row r="6" spans="1:4" ht="18.75">
      <c r="A6" s="544"/>
      <c r="B6" s="544"/>
      <c r="C6" s="544"/>
      <c r="D6" s="544"/>
    </row>
    <row r="7" spans="1:4" ht="18.75">
      <c r="A7" s="545"/>
      <c r="B7" s="544" t="s">
        <v>506</v>
      </c>
      <c r="C7" s="544" t="s">
        <v>507</v>
      </c>
      <c r="D7" s="544" t="s">
        <v>508</v>
      </c>
    </row>
    <row r="8" spans="1:4" ht="18.75">
      <c r="A8" s="546">
        <v>1</v>
      </c>
      <c r="B8" s="546" t="s">
        <v>509</v>
      </c>
      <c r="C8" s="546" t="s">
        <v>509</v>
      </c>
      <c r="D8" s="546"/>
    </row>
    <row r="9" spans="1:4" ht="18.75">
      <c r="A9" s="546">
        <v>2</v>
      </c>
      <c r="B9" s="546">
        <v>1</v>
      </c>
      <c r="C9" s="546" t="s">
        <v>500</v>
      </c>
      <c r="D9" s="546"/>
    </row>
    <row r="10" spans="1:4" ht="18.75">
      <c r="A10" s="546">
        <v>3</v>
      </c>
      <c r="B10" s="546">
        <v>2</v>
      </c>
      <c r="C10" s="546" t="s">
        <v>501</v>
      </c>
      <c r="D10" s="546"/>
    </row>
    <row r="11" spans="1:4" ht="18.75">
      <c r="A11" s="546">
        <v>4</v>
      </c>
      <c r="B11" s="546">
        <v>3</v>
      </c>
      <c r="C11" s="546" t="s">
        <v>510</v>
      </c>
      <c r="D11" s="546"/>
    </row>
    <row r="12" spans="1:4" ht="18.75">
      <c r="A12" s="546">
        <v>5</v>
      </c>
      <c r="B12" s="546">
        <v>4</v>
      </c>
      <c r="C12" s="546" t="s">
        <v>511</v>
      </c>
      <c r="D12" s="546"/>
    </row>
  </sheetData>
  <mergeCells count="2">
    <mergeCell ref="A1:D1"/>
    <mergeCell ref="A5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CE,Félkövér"&amp;12 1 melléklet a……/….(….)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6.875" style="241" customWidth="1"/>
    <col min="2" max="2" width="49.625" style="240" customWidth="1"/>
    <col min="3" max="8" width="12.875" style="240" customWidth="1"/>
    <col min="9" max="9" width="13.875" style="240" customWidth="1"/>
    <col min="10" max="16384" width="9.375" style="240" customWidth="1"/>
  </cols>
  <sheetData>
    <row r="1" spans="1:9" s="601" customFormat="1" ht="15.75">
      <c r="A1" s="599" t="s">
        <v>529</v>
      </c>
      <c r="B1" s="600"/>
      <c r="C1" s="600"/>
      <c r="D1" s="600"/>
      <c r="E1" s="600"/>
      <c r="F1" s="600"/>
      <c r="G1" s="600"/>
      <c r="H1" s="600"/>
      <c r="I1" s="600"/>
    </row>
    <row r="2" ht="33.75" customHeight="1" thickBot="1">
      <c r="I2" s="297" t="s">
        <v>84</v>
      </c>
    </row>
    <row r="3" spans="1:9" s="298" customFormat="1" ht="26.25" customHeight="1">
      <c r="A3" s="572" t="s">
        <v>99</v>
      </c>
      <c r="B3" s="567" t="s">
        <v>130</v>
      </c>
      <c r="C3" s="572" t="s">
        <v>131</v>
      </c>
      <c r="D3" s="572" t="s">
        <v>374</v>
      </c>
      <c r="E3" s="569" t="s">
        <v>98</v>
      </c>
      <c r="F3" s="570"/>
      <c r="G3" s="570"/>
      <c r="H3" s="571"/>
      <c r="I3" s="567" t="s">
        <v>39</v>
      </c>
    </row>
    <row r="4" spans="1:9" s="302" customFormat="1" ht="32.25" customHeight="1" thickBot="1">
      <c r="A4" s="573"/>
      <c r="B4" s="568"/>
      <c r="C4" s="568"/>
      <c r="D4" s="573"/>
      <c r="E4" s="299" t="s">
        <v>289</v>
      </c>
      <c r="F4" s="300" t="s">
        <v>347</v>
      </c>
      <c r="G4" s="300" t="s">
        <v>375</v>
      </c>
      <c r="H4" s="301" t="s">
        <v>376</v>
      </c>
      <c r="I4" s="568"/>
    </row>
    <row r="5" spans="1:9" s="308" customFormat="1" ht="12.75" customHeight="1" thickBot="1">
      <c r="A5" s="303">
        <v>1</v>
      </c>
      <c r="B5" s="304">
        <v>2</v>
      </c>
      <c r="C5" s="305">
        <v>3</v>
      </c>
      <c r="D5" s="304">
        <v>4</v>
      </c>
      <c r="E5" s="303">
        <v>5</v>
      </c>
      <c r="F5" s="305">
        <v>6</v>
      </c>
      <c r="G5" s="305">
        <v>7</v>
      </c>
      <c r="H5" s="306">
        <v>8</v>
      </c>
      <c r="I5" s="307" t="s">
        <v>132</v>
      </c>
    </row>
    <row r="6" spans="1:9" ht="19.5" customHeight="1" thickBot="1">
      <c r="A6" s="309" t="s">
        <v>3</v>
      </c>
      <c r="B6" s="310" t="s">
        <v>100</v>
      </c>
      <c r="C6" s="311"/>
      <c r="D6" s="312">
        <f>SUM(D7:D8)</f>
        <v>23806</v>
      </c>
      <c r="E6" s="313">
        <f>SUM(E7:E8)</f>
        <v>34306</v>
      </c>
      <c r="F6" s="314">
        <f>SUM(F7:F8)</f>
        <v>11000</v>
      </c>
      <c r="G6" s="314">
        <f>SUM(G7:G8)</f>
        <v>11400</v>
      </c>
      <c r="H6" s="315">
        <f>SUM(H7:H8)</f>
        <v>0</v>
      </c>
      <c r="I6" s="316">
        <f aca="true" t="shared" si="0" ref="I6:I17">SUM(D6:H6)</f>
        <v>80512</v>
      </c>
    </row>
    <row r="7" spans="1:9" ht="19.5" customHeight="1">
      <c r="A7" s="317" t="s">
        <v>4</v>
      </c>
      <c r="B7" s="318" t="s">
        <v>442</v>
      </c>
      <c r="C7" s="319">
        <v>2010</v>
      </c>
      <c r="D7" s="320">
        <v>502</v>
      </c>
      <c r="E7" s="321">
        <v>22010</v>
      </c>
      <c r="F7" s="165"/>
      <c r="G7" s="165"/>
      <c r="H7" s="115"/>
      <c r="I7" s="322">
        <f t="shared" si="0"/>
        <v>22512</v>
      </c>
    </row>
    <row r="8" spans="1:9" ht="19.5" customHeight="1" thickBot="1">
      <c r="A8" s="317" t="s">
        <v>5</v>
      </c>
      <c r="B8" s="318" t="s">
        <v>443</v>
      </c>
      <c r="C8" s="319">
        <v>2008</v>
      </c>
      <c r="D8" s="320">
        <v>23304</v>
      </c>
      <c r="E8" s="321">
        <v>12296</v>
      </c>
      <c r="F8" s="165">
        <v>11000</v>
      </c>
      <c r="G8" s="165">
        <v>11400</v>
      </c>
      <c r="H8" s="115"/>
      <c r="I8" s="322">
        <f t="shared" si="0"/>
        <v>58000</v>
      </c>
    </row>
    <row r="9" spans="1:9" ht="25.5" customHeight="1" thickBot="1">
      <c r="A9" s="309" t="s">
        <v>6</v>
      </c>
      <c r="B9" s="323" t="s">
        <v>102</v>
      </c>
      <c r="C9" s="324"/>
      <c r="D9" s="312">
        <f>SUM(D10:D11)</f>
        <v>0</v>
      </c>
      <c r="E9" s="313">
        <f>SUM(E10:E11)</f>
        <v>0</v>
      </c>
      <c r="F9" s="314">
        <f>SUM(F10:F11)</f>
        <v>0</v>
      </c>
      <c r="G9" s="314">
        <f>SUM(G10:G11)</f>
        <v>0</v>
      </c>
      <c r="H9" s="315">
        <f>SUM(H10:H11)</f>
        <v>0</v>
      </c>
      <c r="I9" s="316">
        <f t="shared" si="0"/>
        <v>0</v>
      </c>
    </row>
    <row r="10" spans="1:9" ht="19.5" customHeight="1">
      <c r="A10" s="317" t="s">
        <v>7</v>
      </c>
      <c r="B10" s="318" t="s">
        <v>101</v>
      </c>
      <c r="C10" s="319"/>
      <c r="D10" s="320"/>
      <c r="E10" s="321"/>
      <c r="F10" s="165"/>
      <c r="G10" s="165"/>
      <c r="H10" s="115"/>
      <c r="I10" s="322">
        <f t="shared" si="0"/>
        <v>0</v>
      </c>
    </row>
    <row r="11" spans="1:9" ht="19.5" customHeight="1" thickBot="1">
      <c r="A11" s="317" t="s">
        <v>8</v>
      </c>
      <c r="B11" s="325"/>
      <c r="C11" s="319"/>
      <c r="D11" s="320"/>
      <c r="E11" s="321"/>
      <c r="F11" s="165"/>
      <c r="G11" s="165"/>
      <c r="H11" s="115"/>
      <c r="I11" s="322">
        <f t="shared" si="0"/>
        <v>0</v>
      </c>
    </row>
    <row r="12" spans="1:9" ht="19.5" customHeight="1" thickBot="1">
      <c r="A12" s="309" t="s">
        <v>9</v>
      </c>
      <c r="B12" s="323" t="s">
        <v>270</v>
      </c>
      <c r="C12" s="324"/>
      <c r="D12" s="312">
        <f>SUM(D13:D13)</f>
        <v>13535</v>
      </c>
      <c r="E12" s="313">
        <f>SUM(E13:E13)</f>
        <v>4817</v>
      </c>
      <c r="F12" s="314">
        <f>SUM(F13:F13)</f>
        <v>4538</v>
      </c>
      <c r="G12" s="314">
        <f>SUM(G13:G13)</f>
        <v>12685</v>
      </c>
      <c r="H12" s="315">
        <f>SUM(H13:H13)</f>
        <v>0</v>
      </c>
      <c r="I12" s="316">
        <f t="shared" si="0"/>
        <v>35575</v>
      </c>
    </row>
    <row r="13" spans="1:9" ht="19.5" customHeight="1" thickBot="1">
      <c r="A13" s="317" t="s">
        <v>10</v>
      </c>
      <c r="B13" s="318" t="s">
        <v>444</v>
      </c>
      <c r="C13" s="319">
        <v>2007</v>
      </c>
      <c r="D13" s="320">
        <v>13535</v>
      </c>
      <c r="E13" s="321">
        <v>4817</v>
      </c>
      <c r="F13" s="165">
        <v>4538</v>
      </c>
      <c r="G13" s="165">
        <v>12685</v>
      </c>
      <c r="H13" s="115"/>
      <c r="I13" s="322">
        <f t="shared" si="0"/>
        <v>35575</v>
      </c>
    </row>
    <row r="14" spans="1:10" ht="19.5" customHeight="1" thickBot="1">
      <c r="A14" s="309" t="s">
        <v>11</v>
      </c>
      <c r="B14" s="323" t="s">
        <v>271</v>
      </c>
      <c r="C14" s="324"/>
      <c r="D14" s="312">
        <f>SUM(D15:D15)</f>
        <v>0</v>
      </c>
      <c r="E14" s="313">
        <f>SUM(E15:E15)</f>
        <v>0</v>
      </c>
      <c r="F14" s="314">
        <f>SUM(F15:F15)</f>
        <v>0</v>
      </c>
      <c r="G14" s="314">
        <f>SUM(G15:G15)</f>
        <v>0</v>
      </c>
      <c r="H14" s="315">
        <f>SUM(H15:H15)</f>
        <v>0</v>
      </c>
      <c r="I14" s="316">
        <f t="shared" si="0"/>
        <v>0</v>
      </c>
      <c r="J14" s="326"/>
    </row>
    <row r="15" spans="1:9" ht="19.5" customHeight="1" thickBot="1">
      <c r="A15" s="327" t="s">
        <v>12</v>
      </c>
      <c r="B15" s="328" t="s">
        <v>101</v>
      </c>
      <c r="C15" s="329"/>
      <c r="D15" s="330"/>
      <c r="E15" s="331"/>
      <c r="F15" s="166"/>
      <c r="G15" s="166"/>
      <c r="H15" s="125"/>
      <c r="I15" s="332">
        <f t="shared" si="0"/>
        <v>0</v>
      </c>
    </row>
    <row r="16" spans="1:9" ht="19.5" customHeight="1" thickBot="1">
      <c r="A16" s="309" t="s">
        <v>13</v>
      </c>
      <c r="B16" s="333" t="s">
        <v>252</v>
      </c>
      <c r="C16" s="324"/>
      <c r="D16" s="334">
        <f>SUM(D17:D17)</f>
        <v>0</v>
      </c>
      <c r="E16" s="335">
        <f>SUM(E17:E17)</f>
        <v>0</v>
      </c>
      <c r="F16" s="336">
        <f>SUM(F17:F17)</f>
        <v>0</v>
      </c>
      <c r="G16" s="336">
        <f>SUM(G17:G17)</f>
        <v>0</v>
      </c>
      <c r="H16" s="337">
        <f>SUM(H17:H17)</f>
        <v>0</v>
      </c>
      <c r="I16" s="316">
        <f t="shared" si="0"/>
        <v>0</v>
      </c>
    </row>
    <row r="17" spans="1:9" ht="19.5" customHeight="1" thickBot="1">
      <c r="A17" s="338" t="s">
        <v>14</v>
      </c>
      <c r="B17" s="339" t="s">
        <v>101</v>
      </c>
      <c r="C17" s="340"/>
      <c r="D17" s="341"/>
      <c r="E17" s="342"/>
      <c r="F17" s="343"/>
      <c r="G17" s="343"/>
      <c r="H17" s="122"/>
      <c r="I17" s="344">
        <f t="shared" si="0"/>
        <v>0</v>
      </c>
    </row>
    <row r="18" spans="1:9" ht="19.5" customHeight="1" thickBot="1">
      <c r="A18" s="565" t="s">
        <v>268</v>
      </c>
      <c r="B18" s="566"/>
      <c r="C18" s="402"/>
      <c r="D18" s="312">
        <f>D6+D9+D12+D14+D16</f>
        <v>37341</v>
      </c>
      <c r="E18" s="313">
        <f>E6+E9+E12+E14+E16</f>
        <v>39123</v>
      </c>
      <c r="F18" s="314">
        <f>F6+F9+F12+F14+F16</f>
        <v>15538</v>
      </c>
      <c r="G18" s="314">
        <f>G6+G9+G12+G14+G16</f>
        <v>24085</v>
      </c>
      <c r="H18" s="315">
        <f>H6+H9+H12+H14+H16</f>
        <v>0</v>
      </c>
      <c r="I18" s="316">
        <f>SUM(D18:H18)</f>
        <v>116087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 10. melléklet a……/….(….)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6.875" style="240" customWidth="1"/>
    <col min="2" max="2" width="35.50390625" style="241" customWidth="1"/>
    <col min="3" max="5" width="10.875" style="240" customWidth="1"/>
    <col min="6" max="6" width="35.625" style="240" customWidth="1"/>
    <col min="7" max="9" width="10.875" style="240" customWidth="1"/>
    <col min="10" max="16384" width="9.375" style="240" customWidth="1"/>
  </cols>
  <sheetData>
    <row r="1" spans="2:9" ht="39.75" customHeight="1">
      <c r="B1" s="238" t="s">
        <v>319</v>
      </c>
      <c r="C1" s="239"/>
      <c r="D1" s="239"/>
      <c r="E1" s="239"/>
      <c r="F1" s="239"/>
      <c r="G1" s="239"/>
      <c r="H1" s="239"/>
      <c r="I1" s="239"/>
    </row>
    <row r="2" ht="14.25" thickBot="1">
      <c r="I2" s="242" t="s">
        <v>84</v>
      </c>
    </row>
    <row r="3" spans="1:9" ht="18" customHeight="1" thickBot="1">
      <c r="A3" s="555" t="s">
        <v>99</v>
      </c>
      <c r="B3" s="243" t="s">
        <v>55</v>
      </c>
      <c r="C3" s="244"/>
      <c r="D3" s="244"/>
      <c r="E3" s="244"/>
      <c r="F3" s="243" t="s">
        <v>70</v>
      </c>
      <c r="G3" s="244"/>
      <c r="H3" s="244"/>
      <c r="I3" s="245"/>
    </row>
    <row r="4" spans="1:10" s="248" customFormat="1" ht="35.25" customHeight="1" thickBot="1">
      <c r="A4" s="556"/>
      <c r="B4" s="246" t="s">
        <v>85</v>
      </c>
      <c r="C4" s="247" t="s">
        <v>365</v>
      </c>
      <c r="D4" s="247" t="s">
        <v>368</v>
      </c>
      <c r="E4" s="247" t="s">
        <v>369</v>
      </c>
      <c r="F4" s="246" t="s">
        <v>85</v>
      </c>
      <c r="G4" s="247" t="s">
        <v>365</v>
      </c>
      <c r="H4" s="247" t="s">
        <v>368</v>
      </c>
      <c r="I4" s="474" t="s">
        <v>369</v>
      </c>
      <c r="J4" s="475"/>
    </row>
    <row r="5" spans="1:9" s="447" customFormat="1" ht="12" customHeight="1" thickBot="1">
      <c r="A5" s="448">
        <v>1</v>
      </c>
      <c r="B5" s="449">
        <v>2</v>
      </c>
      <c r="C5" s="450">
        <v>3</v>
      </c>
      <c r="D5" s="450">
        <v>4</v>
      </c>
      <c r="E5" s="450">
        <v>5</v>
      </c>
      <c r="F5" s="449">
        <v>6</v>
      </c>
      <c r="G5" s="450">
        <v>7</v>
      </c>
      <c r="H5" s="450">
        <v>8</v>
      </c>
      <c r="I5" s="451">
        <v>9</v>
      </c>
    </row>
    <row r="6" spans="1:9" ht="12.75" customHeight="1">
      <c r="A6" s="437" t="s">
        <v>3</v>
      </c>
      <c r="B6" s="425" t="s">
        <v>86</v>
      </c>
      <c r="C6" s="164">
        <v>48878</v>
      </c>
      <c r="D6" s="164">
        <v>53086</v>
      </c>
      <c r="E6" s="164">
        <v>49086</v>
      </c>
      <c r="F6" s="425" t="s">
        <v>87</v>
      </c>
      <c r="G6" s="164">
        <v>347338</v>
      </c>
      <c r="H6" s="164">
        <v>386159</v>
      </c>
      <c r="I6" s="129">
        <v>282086</v>
      </c>
    </row>
    <row r="7" spans="1:9" ht="12.75" customHeight="1">
      <c r="A7" s="438" t="s">
        <v>4</v>
      </c>
      <c r="B7" s="250" t="s">
        <v>360</v>
      </c>
      <c r="C7" s="165">
        <v>193157</v>
      </c>
      <c r="D7" s="165">
        <v>210598</v>
      </c>
      <c r="E7" s="165">
        <v>191809</v>
      </c>
      <c r="F7" s="250" t="s">
        <v>88</v>
      </c>
      <c r="G7" s="165">
        <v>103587</v>
      </c>
      <c r="H7" s="165">
        <v>94764</v>
      </c>
      <c r="I7" s="115">
        <v>78881</v>
      </c>
    </row>
    <row r="8" spans="1:9" ht="12.75" customHeight="1">
      <c r="A8" s="438" t="s">
        <v>5</v>
      </c>
      <c r="B8" s="250" t="s">
        <v>128</v>
      </c>
      <c r="C8" s="165">
        <v>613362</v>
      </c>
      <c r="D8" s="165">
        <v>553962</v>
      </c>
      <c r="E8" s="165">
        <v>423581</v>
      </c>
      <c r="F8" s="250" t="s">
        <v>89</v>
      </c>
      <c r="G8" s="165">
        <v>152796</v>
      </c>
      <c r="H8" s="165">
        <v>150960</v>
      </c>
      <c r="I8" s="115">
        <v>139849</v>
      </c>
    </row>
    <row r="9" spans="1:9" ht="12.75" customHeight="1">
      <c r="A9" s="438" t="s">
        <v>6</v>
      </c>
      <c r="B9" s="426" t="s">
        <v>217</v>
      </c>
      <c r="C9" s="165"/>
      <c r="D9" s="165"/>
      <c r="E9" s="165"/>
      <c r="F9" s="427" t="s">
        <v>133</v>
      </c>
      <c r="G9" s="165">
        <v>14049</v>
      </c>
      <c r="H9" s="165">
        <v>11861</v>
      </c>
      <c r="I9" s="115">
        <v>5790</v>
      </c>
    </row>
    <row r="10" spans="1:9" ht="12.75" customHeight="1">
      <c r="A10" s="438" t="s">
        <v>7</v>
      </c>
      <c r="B10" s="250" t="s">
        <v>144</v>
      </c>
      <c r="C10" s="165">
        <v>38873</v>
      </c>
      <c r="D10" s="165">
        <v>60756</v>
      </c>
      <c r="E10" s="165">
        <v>83435</v>
      </c>
      <c r="F10" s="250" t="s">
        <v>201</v>
      </c>
      <c r="G10" s="165"/>
      <c r="H10" s="165"/>
      <c r="I10" s="115"/>
    </row>
    <row r="11" spans="1:9" ht="12.75" customHeight="1">
      <c r="A11" s="438" t="s">
        <v>8</v>
      </c>
      <c r="B11" s="250" t="s">
        <v>69</v>
      </c>
      <c r="C11" s="165"/>
      <c r="D11" s="165"/>
      <c r="E11" s="249"/>
      <c r="F11" s="250" t="s">
        <v>218</v>
      </c>
      <c r="G11" s="165">
        <v>2455</v>
      </c>
      <c r="H11" s="165">
        <v>3220</v>
      </c>
      <c r="I11" s="115">
        <v>5100</v>
      </c>
    </row>
    <row r="12" spans="1:9" ht="12.75" customHeight="1">
      <c r="A12" s="438" t="s">
        <v>9</v>
      </c>
      <c r="B12" s="250" t="s">
        <v>320</v>
      </c>
      <c r="C12" s="165"/>
      <c r="D12" s="165"/>
      <c r="E12" s="165"/>
      <c r="F12" s="250" t="s">
        <v>277</v>
      </c>
      <c r="G12" s="165"/>
      <c r="H12" s="165"/>
      <c r="I12" s="115"/>
    </row>
    <row r="13" spans="1:9" ht="12.75" customHeight="1">
      <c r="A13" s="438" t="s">
        <v>10</v>
      </c>
      <c r="B13" s="250" t="s">
        <v>321</v>
      </c>
      <c r="C13" s="165"/>
      <c r="D13" s="165"/>
      <c r="E13" s="165"/>
      <c r="F13" s="250" t="s">
        <v>219</v>
      </c>
      <c r="G13" s="165">
        <v>227791</v>
      </c>
      <c r="H13" s="165">
        <v>190231</v>
      </c>
      <c r="I13" s="115">
        <v>181505</v>
      </c>
    </row>
    <row r="14" spans="1:9" ht="12.75" customHeight="1">
      <c r="A14" s="438" t="s">
        <v>11</v>
      </c>
      <c r="B14" s="462"/>
      <c r="C14" s="165"/>
      <c r="D14" s="165"/>
      <c r="E14" s="249"/>
      <c r="F14" s="250" t="s">
        <v>37</v>
      </c>
      <c r="G14" s="165"/>
      <c r="H14" s="165"/>
      <c r="I14" s="115"/>
    </row>
    <row r="15" spans="1:9" ht="12.75" customHeight="1">
      <c r="A15" s="438" t="s">
        <v>12</v>
      </c>
      <c r="B15" s="250"/>
      <c r="C15" s="165"/>
      <c r="D15" s="165"/>
      <c r="E15" s="165"/>
      <c r="F15" s="250" t="s">
        <v>204</v>
      </c>
      <c r="G15" s="165"/>
      <c r="H15" s="165"/>
      <c r="I15" s="115"/>
    </row>
    <row r="16" spans="1:9" ht="12.75" customHeight="1">
      <c r="A16" s="438" t="s">
        <v>13</v>
      </c>
      <c r="B16" s="250"/>
      <c r="C16" s="165"/>
      <c r="D16" s="165"/>
      <c r="E16" s="165"/>
      <c r="F16" s="250" t="s">
        <v>322</v>
      </c>
      <c r="G16" s="165">
        <v>22862</v>
      </c>
      <c r="H16" s="165">
        <v>13322</v>
      </c>
      <c r="I16" s="115">
        <v>14000</v>
      </c>
    </row>
    <row r="17" spans="1:9" ht="12.75" customHeight="1" thickBot="1">
      <c r="A17" s="438" t="s">
        <v>14</v>
      </c>
      <c r="B17" s="275"/>
      <c r="C17" s="166"/>
      <c r="D17" s="166"/>
      <c r="E17" s="166"/>
      <c r="F17" s="250" t="s">
        <v>38</v>
      </c>
      <c r="G17" s="166"/>
      <c r="H17" s="166"/>
      <c r="I17" s="125">
        <v>8000</v>
      </c>
    </row>
    <row r="18" spans="1:9" ht="15.75" customHeight="1" thickBot="1">
      <c r="A18" s="440" t="s">
        <v>15</v>
      </c>
      <c r="B18" s="441" t="s">
        <v>275</v>
      </c>
      <c r="C18" s="454">
        <f>SUM(C6:C17)</f>
        <v>894270</v>
      </c>
      <c r="D18" s="454">
        <f>SUM(D6:D17)</f>
        <v>878402</v>
      </c>
      <c r="E18" s="454">
        <f>SUM(E6:E17)</f>
        <v>747911</v>
      </c>
      <c r="F18" s="453" t="s">
        <v>276</v>
      </c>
      <c r="G18" s="454">
        <f>SUM(G6:G17)</f>
        <v>870878</v>
      </c>
      <c r="H18" s="454">
        <f>SUM(H6:H17)</f>
        <v>850517</v>
      </c>
      <c r="I18" s="455">
        <f>SUM(I6:I17)</f>
        <v>715211</v>
      </c>
    </row>
    <row r="19" spans="1:9" ht="12.75" customHeight="1">
      <c r="A19" s="466" t="s">
        <v>16</v>
      </c>
      <c r="B19" s="467" t="s">
        <v>323</v>
      </c>
      <c r="C19" s="503"/>
      <c r="D19" s="503"/>
      <c r="E19" s="503"/>
      <c r="F19" s="428" t="s">
        <v>313</v>
      </c>
      <c r="G19" s="506">
        <v>43884</v>
      </c>
      <c r="H19" s="506">
        <v>20000</v>
      </c>
      <c r="I19" s="507">
        <v>20000</v>
      </c>
    </row>
    <row r="20" spans="1:9" ht="12.75" customHeight="1">
      <c r="A20" s="468" t="s">
        <v>17</v>
      </c>
      <c r="B20" s="469" t="s">
        <v>324</v>
      </c>
      <c r="C20" s="504"/>
      <c r="D20" s="504"/>
      <c r="E20" s="504"/>
      <c r="F20" s="428" t="s">
        <v>314</v>
      </c>
      <c r="G20" s="505"/>
      <c r="H20" s="505"/>
      <c r="I20" s="508"/>
    </row>
    <row r="21" spans="1:9" ht="12.75" customHeight="1">
      <c r="A21" s="471" t="s">
        <v>18</v>
      </c>
      <c r="B21" s="428" t="s">
        <v>297</v>
      </c>
      <c r="C21" s="505">
        <v>39983</v>
      </c>
      <c r="D21" s="505">
        <v>33176</v>
      </c>
      <c r="E21" s="505"/>
      <c r="F21" s="428" t="s">
        <v>315</v>
      </c>
      <c r="G21" s="505"/>
      <c r="H21" s="505">
        <v>14905</v>
      </c>
      <c r="I21" s="508">
        <v>12700</v>
      </c>
    </row>
    <row r="22" spans="1:9" ht="12.75" customHeight="1">
      <c r="A22" s="471" t="s">
        <v>19</v>
      </c>
      <c r="B22" s="428" t="s">
        <v>298</v>
      </c>
      <c r="C22" s="505"/>
      <c r="D22" s="505"/>
      <c r="E22" s="505"/>
      <c r="F22" s="428" t="s">
        <v>332</v>
      </c>
      <c r="G22" s="505"/>
      <c r="H22" s="505"/>
      <c r="I22" s="508"/>
    </row>
    <row r="23" spans="1:9" ht="12.75" customHeight="1">
      <c r="A23" s="471" t="s">
        <v>20</v>
      </c>
      <c r="B23" s="428" t="s">
        <v>299</v>
      </c>
      <c r="C23" s="505"/>
      <c r="D23" s="505"/>
      <c r="E23" s="505"/>
      <c r="F23" s="472" t="s">
        <v>333</v>
      </c>
      <c r="G23" s="505"/>
      <c r="H23" s="505"/>
      <c r="I23" s="508"/>
    </row>
    <row r="24" spans="1:9" ht="12.75" customHeight="1">
      <c r="A24" s="471" t="s">
        <v>21</v>
      </c>
      <c r="B24" s="428" t="s">
        <v>325</v>
      </c>
      <c r="C24" s="505"/>
      <c r="D24" s="505"/>
      <c r="E24" s="505"/>
      <c r="F24" s="428" t="s">
        <v>334</v>
      </c>
      <c r="G24" s="505"/>
      <c r="H24" s="505"/>
      <c r="I24" s="508"/>
    </row>
    <row r="25" spans="1:9" ht="12.75" customHeight="1">
      <c r="A25" s="470" t="s">
        <v>22</v>
      </c>
      <c r="B25" s="472" t="s">
        <v>326</v>
      </c>
      <c r="C25" s="506"/>
      <c r="D25" s="506"/>
      <c r="E25" s="506"/>
      <c r="F25" s="425" t="s">
        <v>335</v>
      </c>
      <c r="G25" s="506"/>
      <c r="H25" s="506"/>
      <c r="I25" s="507"/>
    </row>
    <row r="26" spans="1:9" ht="12.75" customHeight="1">
      <c r="A26" s="471" t="s">
        <v>23</v>
      </c>
      <c r="B26" s="428" t="s">
        <v>327</v>
      </c>
      <c r="C26" s="505"/>
      <c r="D26" s="505"/>
      <c r="E26" s="505"/>
      <c r="F26" s="250" t="s">
        <v>336</v>
      </c>
      <c r="G26" s="505"/>
      <c r="H26" s="505"/>
      <c r="I26" s="508"/>
    </row>
    <row r="27" spans="1:9" ht="12.75" customHeight="1">
      <c r="A27" s="437" t="s">
        <v>24</v>
      </c>
      <c r="B27" s="425" t="s">
        <v>328</v>
      </c>
      <c r="C27" s="509"/>
      <c r="D27" s="509"/>
      <c r="E27" s="509"/>
      <c r="F27" s="425" t="s">
        <v>318</v>
      </c>
      <c r="G27" s="509">
        <v>916</v>
      </c>
      <c r="H27" s="509"/>
      <c r="I27" s="510"/>
    </row>
    <row r="28" spans="1:9" ht="12.75" customHeight="1">
      <c r="A28" s="439" t="s">
        <v>25</v>
      </c>
      <c r="B28" s="275" t="s">
        <v>329</v>
      </c>
      <c r="C28" s="511"/>
      <c r="D28" s="511"/>
      <c r="E28" s="511"/>
      <c r="F28" s="275"/>
      <c r="G28" s="511"/>
      <c r="H28" s="511"/>
      <c r="I28" s="512"/>
    </row>
    <row r="29" spans="1:9" ht="12.75" customHeight="1" thickBot="1">
      <c r="A29" s="446" t="s">
        <v>26</v>
      </c>
      <c r="B29" s="251" t="s">
        <v>280</v>
      </c>
      <c r="C29" s="513">
        <v>399</v>
      </c>
      <c r="D29" s="513">
        <v>618</v>
      </c>
      <c r="E29" s="516"/>
      <c r="F29" s="251"/>
      <c r="G29" s="513"/>
      <c r="H29" s="513"/>
      <c r="I29" s="514"/>
    </row>
    <row r="30" spans="1:9" ht="15.75" customHeight="1" thickBot="1">
      <c r="A30" s="440" t="s">
        <v>27</v>
      </c>
      <c r="B30" s="441" t="s">
        <v>330</v>
      </c>
      <c r="C30" s="454">
        <f>SUM(C21:C29)</f>
        <v>40382</v>
      </c>
      <c r="D30" s="454">
        <f>SUM(D21:D29)</f>
        <v>33794</v>
      </c>
      <c r="E30" s="454">
        <f>SUM(E21:E29)</f>
        <v>0</v>
      </c>
      <c r="F30" s="441" t="s">
        <v>361</v>
      </c>
      <c r="G30" s="454">
        <f>SUM(G19:G29)</f>
        <v>44800</v>
      </c>
      <c r="H30" s="454">
        <f>SUM(H19:H29)</f>
        <v>34905</v>
      </c>
      <c r="I30" s="455">
        <f>SUM(I19:I29)</f>
        <v>32700</v>
      </c>
    </row>
    <row r="31" spans="1:9" ht="18" customHeight="1" thickBot="1">
      <c r="A31" s="440" t="s">
        <v>28</v>
      </c>
      <c r="B31" s="201" t="s">
        <v>331</v>
      </c>
      <c r="C31" s="454">
        <f>+C18+C19+C20+C30</f>
        <v>934652</v>
      </c>
      <c r="D31" s="454">
        <f>+D18+D19+D20+D30</f>
        <v>912196</v>
      </c>
      <c r="E31" s="454">
        <f>+E18+E19+E20+E30</f>
        <v>747911</v>
      </c>
      <c r="F31" s="201" t="s">
        <v>337</v>
      </c>
      <c r="G31" s="454">
        <f>+G18+G30</f>
        <v>915678</v>
      </c>
      <c r="H31" s="454">
        <f>+H18+H30</f>
        <v>885422</v>
      </c>
      <c r="I31" s="455">
        <f>+I18+I30</f>
        <v>747911</v>
      </c>
    </row>
    <row r="32" spans="1:10" ht="18" customHeight="1">
      <c r="A32" s="537"/>
      <c r="B32" s="538"/>
      <c r="C32" s="539"/>
      <c r="D32" s="539"/>
      <c r="E32" s="539"/>
      <c r="F32" s="540"/>
      <c r="G32" s="539"/>
      <c r="H32" s="539"/>
      <c r="I32" s="539"/>
      <c r="J32" s="536"/>
    </row>
    <row r="35" spans="2:9" ht="31.5">
      <c r="B35" s="238" t="s">
        <v>338</v>
      </c>
      <c r="C35" s="239"/>
      <c r="D35" s="239"/>
      <c r="E35" s="239"/>
      <c r="F35" s="239"/>
      <c r="G35" s="239"/>
      <c r="H35" s="239"/>
      <c r="I35" s="239"/>
    </row>
    <row r="36" ht="14.25" thickBot="1">
      <c r="I36" s="242" t="s">
        <v>84</v>
      </c>
    </row>
    <row r="37" spans="1:9" ht="13.5" thickBot="1">
      <c r="A37" s="557" t="s">
        <v>99</v>
      </c>
      <c r="B37" s="243" t="s">
        <v>55</v>
      </c>
      <c r="C37" s="244"/>
      <c r="D37" s="244"/>
      <c r="E37" s="244"/>
      <c r="F37" s="243" t="s">
        <v>70</v>
      </c>
      <c r="G37" s="244"/>
      <c r="H37" s="244"/>
      <c r="I37" s="245"/>
    </row>
    <row r="38" spans="1:9" ht="24.75" thickBot="1">
      <c r="A38" s="558"/>
      <c r="B38" s="246" t="s">
        <v>85</v>
      </c>
      <c r="C38" s="247" t="s">
        <v>365</v>
      </c>
      <c r="D38" s="247" t="s">
        <v>368</v>
      </c>
      <c r="E38" s="247" t="s">
        <v>369</v>
      </c>
      <c r="F38" s="246" t="s">
        <v>85</v>
      </c>
      <c r="G38" s="247" t="s">
        <v>365</v>
      </c>
      <c r="H38" s="247" t="s">
        <v>368</v>
      </c>
      <c r="I38" s="474" t="s">
        <v>369</v>
      </c>
    </row>
    <row r="39" spans="1:9" ht="13.5" thickBot="1">
      <c r="A39" s="448">
        <v>1</v>
      </c>
      <c r="B39" s="449">
        <v>2</v>
      </c>
      <c r="C39" s="450">
        <v>3</v>
      </c>
      <c r="D39" s="450">
        <v>4</v>
      </c>
      <c r="E39" s="450">
        <v>5</v>
      </c>
      <c r="F39" s="449">
        <v>6</v>
      </c>
      <c r="G39" s="450">
        <v>7</v>
      </c>
      <c r="H39" s="450">
        <v>8</v>
      </c>
      <c r="I39" s="451">
        <v>9</v>
      </c>
    </row>
    <row r="40" spans="1:9" ht="12.75">
      <c r="A40" s="437" t="s">
        <v>3</v>
      </c>
      <c r="B40" s="425" t="s">
        <v>362</v>
      </c>
      <c r="C40" s="164">
        <v>2280</v>
      </c>
      <c r="D40" s="164">
        <v>9982</v>
      </c>
      <c r="E40" s="164">
        <v>200</v>
      </c>
      <c r="F40" s="425" t="s">
        <v>125</v>
      </c>
      <c r="G40" s="164">
        <v>7425</v>
      </c>
      <c r="H40" s="164">
        <v>34898</v>
      </c>
      <c r="I40" s="129">
        <v>146139</v>
      </c>
    </row>
    <row r="41" spans="1:9" ht="22.5">
      <c r="A41" s="438" t="s">
        <v>4</v>
      </c>
      <c r="B41" s="250" t="s">
        <v>339</v>
      </c>
      <c r="C41" s="165">
        <v>6851</v>
      </c>
      <c r="D41" s="165">
        <v>332</v>
      </c>
      <c r="E41" s="165"/>
      <c r="F41" s="250" t="s">
        <v>146</v>
      </c>
      <c r="G41" s="165">
        <v>31320</v>
      </c>
      <c r="H41" s="165">
        <v>1605</v>
      </c>
      <c r="I41" s="115">
        <v>750</v>
      </c>
    </row>
    <row r="42" spans="1:9" ht="22.5">
      <c r="A42" s="438" t="s">
        <v>5</v>
      </c>
      <c r="B42" s="250" t="s">
        <v>290</v>
      </c>
      <c r="C42" s="165"/>
      <c r="D42" s="165"/>
      <c r="E42" s="165"/>
      <c r="F42" s="250" t="s">
        <v>191</v>
      </c>
      <c r="G42" s="165"/>
      <c r="H42" s="165"/>
      <c r="I42" s="115"/>
    </row>
    <row r="43" spans="1:9" ht="12.75">
      <c r="A43" s="438" t="s">
        <v>6</v>
      </c>
      <c r="B43" s="250" t="s">
        <v>145</v>
      </c>
      <c r="C43" s="165"/>
      <c r="D43" s="165"/>
      <c r="E43" s="165"/>
      <c r="F43" s="250" t="s">
        <v>126</v>
      </c>
      <c r="G43" s="165"/>
      <c r="H43" s="165">
        <v>500</v>
      </c>
      <c r="I43" s="115"/>
    </row>
    <row r="44" spans="1:9" ht="12.75">
      <c r="A44" s="438" t="s">
        <v>7</v>
      </c>
      <c r="B44" s="250" t="s">
        <v>68</v>
      </c>
      <c r="C44" s="165">
        <v>0</v>
      </c>
      <c r="D44" s="165"/>
      <c r="E44" s="165"/>
      <c r="F44" s="250" t="s">
        <v>340</v>
      </c>
      <c r="G44" s="165">
        <v>395</v>
      </c>
      <c r="H44" s="165">
        <v>246</v>
      </c>
      <c r="I44" s="115">
        <v>200</v>
      </c>
    </row>
    <row r="45" spans="1:9" ht="12.75">
      <c r="A45" s="438" t="s">
        <v>8</v>
      </c>
      <c r="B45" s="250" t="s">
        <v>266</v>
      </c>
      <c r="C45" s="165"/>
      <c r="D45" s="165"/>
      <c r="E45" s="249">
        <v>80789</v>
      </c>
      <c r="F45" s="250" t="s">
        <v>38</v>
      </c>
      <c r="G45" s="165"/>
      <c r="H45" s="165"/>
      <c r="I45" s="115"/>
    </row>
    <row r="46" spans="1:9" ht="12.75">
      <c r="A46" s="438" t="s">
        <v>9</v>
      </c>
      <c r="B46" s="250" t="s">
        <v>363</v>
      </c>
      <c r="C46" s="165"/>
      <c r="D46" s="165"/>
      <c r="E46" s="165"/>
      <c r="F46" s="250" t="s">
        <v>287</v>
      </c>
      <c r="G46" s="165"/>
      <c r="H46" s="165"/>
      <c r="I46" s="115"/>
    </row>
    <row r="47" spans="1:9" ht="12.75">
      <c r="A47" s="438" t="s">
        <v>10</v>
      </c>
      <c r="B47" s="250" t="s">
        <v>200</v>
      </c>
      <c r="C47" s="165">
        <v>12151</v>
      </c>
      <c r="D47" s="165"/>
      <c r="E47" s="165"/>
      <c r="F47" s="428" t="s">
        <v>235</v>
      </c>
      <c r="G47" s="165"/>
      <c r="H47" s="165"/>
      <c r="I47" s="115"/>
    </row>
    <row r="48" spans="1:9" ht="12.75">
      <c r="A48" s="438" t="s">
        <v>11</v>
      </c>
      <c r="B48" s="250" t="s">
        <v>364</v>
      </c>
      <c r="C48" s="165"/>
      <c r="D48" s="165">
        <v>531</v>
      </c>
      <c r="E48" s="249">
        <v>100</v>
      </c>
      <c r="F48" s="250" t="s">
        <v>341</v>
      </c>
      <c r="G48" s="165"/>
      <c r="H48" s="165"/>
      <c r="I48" s="115"/>
    </row>
    <row r="49" spans="1:9" ht="13.5" thickBot="1">
      <c r="A49" s="438" t="s">
        <v>12</v>
      </c>
      <c r="B49" s="250" t="s">
        <v>288</v>
      </c>
      <c r="C49" s="165"/>
      <c r="D49" s="165"/>
      <c r="E49" s="115"/>
      <c r="F49" s="250" t="s">
        <v>77</v>
      </c>
      <c r="G49" s="165">
        <v>527</v>
      </c>
      <c r="H49" s="165"/>
      <c r="I49" s="115"/>
    </row>
    <row r="50" spans="1:9" ht="13.5" thickBot="1">
      <c r="A50" s="440" t="s">
        <v>13</v>
      </c>
      <c r="B50" s="441" t="s">
        <v>275</v>
      </c>
      <c r="C50" s="454">
        <f>SUM(C40:C49)</f>
        <v>21282</v>
      </c>
      <c r="D50" s="454">
        <f>SUM(D40:D49)</f>
        <v>10845</v>
      </c>
      <c r="E50" s="454">
        <f>SUM(E40:E49)</f>
        <v>81089</v>
      </c>
      <c r="F50" s="441" t="s">
        <v>276</v>
      </c>
      <c r="G50" s="454">
        <f>SUM(G40:G49)</f>
        <v>39667</v>
      </c>
      <c r="H50" s="454">
        <f>SUM(H40:H49)</f>
        <v>37249</v>
      </c>
      <c r="I50" s="455">
        <f>SUM(I40:I49)</f>
        <v>147089</v>
      </c>
    </row>
    <row r="51" spans="1:9" ht="12.75">
      <c r="A51" s="476" t="s">
        <v>14</v>
      </c>
      <c r="B51" s="467" t="s">
        <v>342</v>
      </c>
      <c r="C51" s="515"/>
      <c r="D51" s="515"/>
      <c r="E51" s="515"/>
      <c r="F51" s="428" t="s">
        <v>313</v>
      </c>
      <c r="G51" s="509"/>
      <c r="H51" s="509"/>
      <c r="I51" s="510"/>
    </row>
    <row r="52" spans="1:9" ht="12.75">
      <c r="A52" s="438" t="s">
        <v>15</v>
      </c>
      <c r="B52" s="428" t="s">
        <v>297</v>
      </c>
      <c r="C52" s="505"/>
      <c r="D52" s="505"/>
      <c r="E52" s="505"/>
      <c r="F52" s="428" t="s">
        <v>314</v>
      </c>
      <c r="G52" s="505"/>
      <c r="H52" s="505"/>
      <c r="I52" s="508"/>
    </row>
    <row r="53" spans="1:9" ht="12.75">
      <c r="A53" s="438" t="s">
        <v>16</v>
      </c>
      <c r="B53" s="428" t="s">
        <v>378</v>
      </c>
      <c r="C53" s="505"/>
      <c r="D53" s="505"/>
      <c r="E53" s="505">
        <v>66000</v>
      </c>
      <c r="F53" s="428" t="s">
        <v>315</v>
      </c>
      <c r="G53" s="505"/>
      <c r="H53" s="505"/>
      <c r="I53" s="508"/>
    </row>
    <row r="54" spans="1:9" ht="12.75">
      <c r="A54" s="438" t="s">
        <v>17</v>
      </c>
      <c r="B54" s="428" t="s">
        <v>299</v>
      </c>
      <c r="C54" s="505"/>
      <c r="D54" s="505"/>
      <c r="E54" s="505"/>
      <c r="F54" s="428" t="s">
        <v>332</v>
      </c>
      <c r="G54" s="505"/>
      <c r="H54" s="505"/>
      <c r="I54" s="508"/>
    </row>
    <row r="55" spans="1:9" ht="12.75">
      <c r="A55" s="438" t="s">
        <v>18</v>
      </c>
      <c r="B55" s="428" t="s">
        <v>325</v>
      </c>
      <c r="C55" s="505"/>
      <c r="D55" s="505"/>
      <c r="E55" s="505"/>
      <c r="F55" s="472" t="s">
        <v>333</v>
      </c>
      <c r="G55" s="505"/>
      <c r="H55" s="505"/>
      <c r="I55" s="508"/>
    </row>
    <row r="56" spans="1:9" ht="12.75">
      <c r="A56" s="438" t="s">
        <v>19</v>
      </c>
      <c r="B56" s="472" t="s">
        <v>326</v>
      </c>
      <c r="C56" s="505"/>
      <c r="D56" s="505"/>
      <c r="E56" s="505"/>
      <c r="F56" s="428" t="s">
        <v>334</v>
      </c>
      <c r="G56" s="505"/>
      <c r="H56" s="505"/>
      <c r="I56" s="508"/>
    </row>
    <row r="57" spans="1:9" ht="12.75">
      <c r="A57" s="438" t="s">
        <v>20</v>
      </c>
      <c r="B57" s="428" t="s">
        <v>327</v>
      </c>
      <c r="C57" s="505"/>
      <c r="D57" s="505"/>
      <c r="E57" s="505"/>
      <c r="F57" s="425" t="s">
        <v>335</v>
      </c>
      <c r="G57" s="505"/>
      <c r="H57" s="505"/>
      <c r="I57" s="508"/>
    </row>
    <row r="58" spans="1:9" ht="12.75">
      <c r="A58" s="438" t="s">
        <v>21</v>
      </c>
      <c r="B58" s="425" t="s">
        <v>328</v>
      </c>
      <c r="C58" s="505"/>
      <c r="D58" s="505"/>
      <c r="E58" s="505"/>
      <c r="F58" s="250" t="s">
        <v>336</v>
      </c>
      <c r="G58" s="505"/>
      <c r="H58" s="505"/>
      <c r="I58" s="508"/>
    </row>
    <row r="59" spans="1:9" ht="22.5">
      <c r="A59" s="438" t="s">
        <v>22</v>
      </c>
      <c r="B59" s="275" t="s">
        <v>329</v>
      </c>
      <c r="C59" s="505"/>
      <c r="D59" s="505"/>
      <c r="E59" s="505"/>
      <c r="F59" s="425" t="s">
        <v>318</v>
      </c>
      <c r="G59" s="505"/>
      <c r="H59" s="505"/>
      <c r="I59" s="508"/>
    </row>
    <row r="60" spans="1:9" ht="13.5" thickBot="1">
      <c r="A60" s="439" t="s">
        <v>23</v>
      </c>
      <c r="B60" s="251" t="s">
        <v>305</v>
      </c>
      <c r="C60" s="511"/>
      <c r="D60" s="511"/>
      <c r="E60" s="511"/>
      <c r="F60" s="275"/>
      <c r="G60" s="511"/>
      <c r="H60" s="511"/>
      <c r="I60" s="512"/>
    </row>
    <row r="61" spans="1:9" ht="13.5" thickBot="1">
      <c r="A61" s="440" t="s">
        <v>24</v>
      </c>
      <c r="B61" s="441" t="s">
        <v>343</v>
      </c>
      <c r="C61" s="454">
        <f>SUM(C52:C60)</f>
        <v>0</v>
      </c>
      <c r="D61" s="454">
        <f>SUM(D52:D60)</f>
        <v>0</v>
      </c>
      <c r="E61" s="454">
        <f>SUM(E52:E60)</f>
        <v>66000</v>
      </c>
      <c r="F61" s="441" t="s">
        <v>346</v>
      </c>
      <c r="G61" s="314">
        <f>SUM(G51:G60)</f>
        <v>0</v>
      </c>
      <c r="H61" s="314">
        <f>SUM(H51:H60)</f>
        <v>0</v>
      </c>
      <c r="I61" s="315">
        <f>SUM(I51:I60)</f>
        <v>0</v>
      </c>
    </row>
    <row r="62" spans="1:9" ht="24.75" thickBot="1">
      <c r="A62" s="440" t="s">
        <v>25</v>
      </c>
      <c r="B62" s="201" t="s">
        <v>344</v>
      </c>
      <c r="C62" s="456">
        <f>+C50+C51+C61</f>
        <v>21282</v>
      </c>
      <c r="D62" s="456">
        <f>+D50+D51+D61</f>
        <v>10845</v>
      </c>
      <c r="E62" s="456">
        <f>+E50+E51+E61</f>
        <v>147089</v>
      </c>
      <c r="F62" s="201" t="s">
        <v>345</v>
      </c>
      <c r="G62" s="456">
        <f>+G50+G61</f>
        <v>39667</v>
      </c>
      <c r="H62" s="456">
        <f>+H50+H61</f>
        <v>37249</v>
      </c>
      <c r="I62" s="457">
        <f>+I50+I61</f>
        <v>147089</v>
      </c>
    </row>
  </sheetData>
  <sheetProtection/>
  <mergeCells count="2">
    <mergeCell ref="A3:A4"/>
    <mergeCell ref="A37:A38"/>
  </mergeCells>
  <printOptions horizontalCentered="1"/>
  <pageMargins left="0.7874015748031497" right="0.7874015748031497" top="0.89" bottom="0.77" header="0.68" footer="0.57"/>
  <pageSetup horizontalDpi="600" verticalDpi="600" orientation="landscape" paperSize="9" scale="95" r:id="rId1"/>
  <headerFooter alignWithMargins="0">
    <oddHeader>&amp;C&amp;"Times New Roman CE,Félkövér"&amp;12 11. melléklet a……/….(….)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R13" sqref="R13"/>
    </sheetView>
  </sheetViews>
  <sheetFormatPr defaultColWidth="9.00390625" defaultRowHeight="12.75"/>
  <cols>
    <col min="1" max="1" width="4.875" style="362" customWidth="1"/>
    <col min="2" max="2" width="28.125" style="384" customWidth="1"/>
    <col min="3" max="4" width="9.00390625" style="384" customWidth="1"/>
    <col min="5" max="5" width="9.50390625" style="384" customWidth="1"/>
    <col min="6" max="6" width="8.875" style="384" customWidth="1"/>
    <col min="7" max="7" width="8.625" style="384" customWidth="1"/>
    <col min="8" max="8" width="8.875" style="384" customWidth="1"/>
    <col min="9" max="9" width="8.125" style="384" customWidth="1"/>
    <col min="10" max="14" width="9.50390625" style="384" customWidth="1"/>
    <col min="15" max="15" width="12.625" style="362" customWidth="1"/>
    <col min="16" max="16384" width="9.375" style="384" customWidth="1"/>
  </cols>
  <sheetData>
    <row r="1" spans="1:15" ht="16.5" thickBot="1">
      <c r="A1" s="594" t="s">
        <v>523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</row>
    <row r="2" spans="1:15" s="362" customFormat="1" ht="25.5" customHeight="1" thickBot="1">
      <c r="A2" s="359" t="s">
        <v>1</v>
      </c>
      <c r="B2" s="360" t="s">
        <v>85</v>
      </c>
      <c r="C2" s="360" t="s">
        <v>103</v>
      </c>
      <c r="D2" s="360" t="s">
        <v>104</v>
      </c>
      <c r="E2" s="360" t="s">
        <v>105</v>
      </c>
      <c r="F2" s="360" t="s">
        <v>106</v>
      </c>
      <c r="G2" s="360" t="s">
        <v>107</v>
      </c>
      <c r="H2" s="360" t="s">
        <v>108</v>
      </c>
      <c r="I2" s="360" t="s">
        <v>109</v>
      </c>
      <c r="J2" s="360" t="s">
        <v>110</v>
      </c>
      <c r="K2" s="360" t="s">
        <v>111</v>
      </c>
      <c r="L2" s="360" t="s">
        <v>112</v>
      </c>
      <c r="M2" s="360" t="s">
        <v>113</v>
      </c>
      <c r="N2" s="360" t="s">
        <v>114</v>
      </c>
      <c r="O2" s="361" t="s">
        <v>44</v>
      </c>
    </row>
    <row r="3" spans="1:15" s="364" customFormat="1" ht="15" customHeight="1" thickBot="1">
      <c r="A3" s="363" t="s">
        <v>3</v>
      </c>
      <c r="B3" s="583" t="s">
        <v>55</v>
      </c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5"/>
    </row>
    <row r="4" spans="1:15" s="364" customFormat="1" ht="15" customHeight="1">
      <c r="A4" s="365" t="s">
        <v>4</v>
      </c>
      <c r="B4" s="366" t="s">
        <v>187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8">
        <f aca="true" t="shared" si="0" ref="O4:O27">SUM(C4:N4)</f>
        <v>0</v>
      </c>
    </row>
    <row r="5" spans="1:15" s="373" customFormat="1" ht="13.5" customHeight="1">
      <c r="A5" s="369" t="s">
        <v>5</v>
      </c>
      <c r="B5" s="370" t="s">
        <v>134</v>
      </c>
      <c r="C5" s="371">
        <v>27666</v>
      </c>
      <c r="D5" s="371">
        <v>19200</v>
      </c>
      <c r="E5" s="371">
        <v>35000</v>
      </c>
      <c r="F5" s="371">
        <v>16900</v>
      </c>
      <c r="G5" s="371">
        <v>20256</v>
      </c>
      <c r="H5" s="371">
        <v>15500</v>
      </c>
      <c r="I5" s="371">
        <v>13300</v>
      </c>
      <c r="J5" s="371">
        <v>15700</v>
      </c>
      <c r="K5" s="371">
        <v>36100</v>
      </c>
      <c r="L5" s="371">
        <v>14495</v>
      </c>
      <c r="M5" s="371">
        <v>17595</v>
      </c>
      <c r="N5" s="371">
        <v>9183</v>
      </c>
      <c r="O5" s="372">
        <f t="shared" si="0"/>
        <v>240895</v>
      </c>
    </row>
    <row r="6" spans="1:15" s="373" customFormat="1" ht="13.5" customHeight="1">
      <c r="A6" s="369" t="s">
        <v>6</v>
      </c>
      <c r="B6" s="374" t="s">
        <v>135</v>
      </c>
      <c r="C6" s="375">
        <v>37042</v>
      </c>
      <c r="D6" s="375">
        <v>39109</v>
      </c>
      <c r="E6" s="375">
        <v>43720</v>
      </c>
      <c r="F6" s="375">
        <v>42493</v>
      </c>
      <c r="G6" s="375">
        <v>50693</v>
      </c>
      <c r="H6" s="375">
        <v>45536</v>
      </c>
      <c r="I6" s="375">
        <v>38317</v>
      </c>
      <c r="J6" s="375">
        <v>40644</v>
      </c>
      <c r="K6" s="375">
        <v>46589</v>
      </c>
      <c r="L6" s="375">
        <v>30573</v>
      </c>
      <c r="M6" s="375">
        <v>44072</v>
      </c>
      <c r="N6" s="375">
        <v>45582</v>
      </c>
      <c r="O6" s="376">
        <f t="shared" si="0"/>
        <v>504370</v>
      </c>
    </row>
    <row r="7" spans="1:15" s="373" customFormat="1" ht="13.5" customHeight="1">
      <c r="A7" s="369" t="s">
        <v>7</v>
      </c>
      <c r="B7" s="370" t="s">
        <v>136</v>
      </c>
      <c r="C7" s="371"/>
      <c r="D7" s="371"/>
      <c r="E7" s="371"/>
      <c r="F7" s="371"/>
      <c r="G7" s="371">
        <v>100</v>
      </c>
      <c r="H7" s="371"/>
      <c r="I7" s="371"/>
      <c r="J7" s="371"/>
      <c r="K7" s="371"/>
      <c r="L7" s="371">
        <v>100</v>
      </c>
      <c r="M7" s="371"/>
      <c r="N7" s="371"/>
      <c r="O7" s="372">
        <f t="shared" si="0"/>
        <v>200</v>
      </c>
    </row>
    <row r="8" spans="1:15" s="373" customFormat="1" ht="13.5" customHeight="1">
      <c r="A8" s="369" t="s">
        <v>8</v>
      </c>
      <c r="B8" s="370" t="s">
        <v>200</v>
      </c>
      <c r="C8" s="371">
        <v>6681</v>
      </c>
      <c r="D8" s="371">
        <v>8578</v>
      </c>
      <c r="E8" s="371">
        <v>4097</v>
      </c>
      <c r="F8" s="371">
        <v>5937</v>
      </c>
      <c r="G8" s="371">
        <v>6697</v>
      </c>
      <c r="H8" s="371">
        <v>8217</v>
      </c>
      <c r="I8" s="371">
        <v>6944</v>
      </c>
      <c r="J8" s="371">
        <v>6497</v>
      </c>
      <c r="K8" s="371">
        <v>7817</v>
      </c>
      <c r="L8" s="371">
        <v>7357</v>
      </c>
      <c r="M8" s="371">
        <v>8717</v>
      </c>
      <c r="N8" s="371">
        <v>5996</v>
      </c>
      <c r="O8" s="372">
        <f t="shared" si="0"/>
        <v>83535</v>
      </c>
    </row>
    <row r="9" spans="1:15" s="373" customFormat="1" ht="13.5" customHeight="1">
      <c r="A9" s="369" t="s">
        <v>9</v>
      </c>
      <c r="B9" s="370" t="s">
        <v>79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2">
        <f t="shared" si="0"/>
        <v>0</v>
      </c>
    </row>
    <row r="10" spans="1:15" s="373" customFormat="1" ht="13.5" customHeight="1">
      <c r="A10" s="369" t="s">
        <v>10</v>
      </c>
      <c r="B10" s="370" t="s">
        <v>119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1">
        <v>66000</v>
      </c>
      <c r="M10" s="371"/>
      <c r="N10" s="371"/>
      <c r="O10" s="372">
        <f t="shared" si="0"/>
        <v>66000</v>
      </c>
    </row>
    <row r="11" spans="1:15" s="373" customFormat="1" ht="13.5" customHeight="1">
      <c r="A11" s="369" t="s">
        <v>11</v>
      </c>
      <c r="B11" s="370" t="s">
        <v>137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2">
        <f t="shared" si="0"/>
        <v>0</v>
      </c>
    </row>
    <row r="12" spans="1:15" s="373" customFormat="1" ht="13.5" customHeight="1">
      <c r="A12" s="369" t="s">
        <v>12</v>
      </c>
      <c r="B12" s="370" t="s">
        <v>213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2">
        <f t="shared" si="0"/>
        <v>0</v>
      </c>
    </row>
    <row r="13" spans="1:15" s="373" customFormat="1" ht="13.5" customHeight="1" thickBot="1">
      <c r="A13" s="365" t="s">
        <v>13</v>
      </c>
      <c r="B13" s="377" t="s">
        <v>139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9">
        <f t="shared" si="0"/>
        <v>0</v>
      </c>
    </row>
    <row r="14" spans="1:15" s="364" customFormat="1" ht="15.75" customHeight="1" thickBot="1">
      <c r="A14" s="363" t="s">
        <v>14</v>
      </c>
      <c r="B14" s="196" t="s">
        <v>185</v>
      </c>
      <c r="C14" s="380">
        <f>SUM(C4:C13)</f>
        <v>71389</v>
      </c>
      <c r="D14" s="380">
        <f aca="true" t="shared" si="1" ref="D14:N14">SUM(D4:D13)</f>
        <v>66887</v>
      </c>
      <c r="E14" s="380">
        <f t="shared" si="1"/>
        <v>82817</v>
      </c>
      <c r="F14" s="380">
        <f t="shared" si="1"/>
        <v>65330</v>
      </c>
      <c r="G14" s="380">
        <f t="shared" si="1"/>
        <v>77746</v>
      </c>
      <c r="H14" s="380">
        <f t="shared" si="1"/>
        <v>69253</v>
      </c>
      <c r="I14" s="380">
        <f t="shared" si="1"/>
        <v>58561</v>
      </c>
      <c r="J14" s="380">
        <f t="shared" si="1"/>
        <v>62841</v>
      </c>
      <c r="K14" s="380">
        <f t="shared" si="1"/>
        <v>90506</v>
      </c>
      <c r="L14" s="380">
        <f t="shared" si="1"/>
        <v>118525</v>
      </c>
      <c r="M14" s="380">
        <f t="shared" si="1"/>
        <v>70384</v>
      </c>
      <c r="N14" s="380">
        <f t="shared" si="1"/>
        <v>60761</v>
      </c>
      <c r="O14" s="381">
        <f>SUM(C14:N14)</f>
        <v>895000</v>
      </c>
    </row>
    <row r="15" spans="1:15" s="364" customFormat="1" ht="15" customHeight="1" thickBot="1">
      <c r="A15" s="363" t="s">
        <v>15</v>
      </c>
      <c r="B15" s="583" t="s">
        <v>70</v>
      </c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5"/>
    </row>
    <row r="16" spans="1:15" s="373" customFormat="1" ht="13.5" customHeight="1">
      <c r="A16" s="382" t="s">
        <v>16</v>
      </c>
      <c r="B16" s="374" t="s">
        <v>87</v>
      </c>
      <c r="C16" s="375">
        <v>23507</v>
      </c>
      <c r="D16" s="375">
        <v>23507</v>
      </c>
      <c r="E16" s="375">
        <v>23507</v>
      </c>
      <c r="F16" s="375">
        <v>23507</v>
      </c>
      <c r="G16" s="375">
        <v>23507</v>
      </c>
      <c r="H16" s="375">
        <v>23507</v>
      </c>
      <c r="I16" s="375">
        <v>23507</v>
      </c>
      <c r="J16" s="375">
        <v>23507</v>
      </c>
      <c r="K16" s="375">
        <v>23507</v>
      </c>
      <c r="L16" s="375">
        <v>23507</v>
      </c>
      <c r="M16" s="375">
        <v>23507</v>
      </c>
      <c r="N16" s="375">
        <v>23509</v>
      </c>
      <c r="O16" s="376">
        <f t="shared" si="0"/>
        <v>282086</v>
      </c>
    </row>
    <row r="17" spans="1:15" s="373" customFormat="1" ht="13.5" customHeight="1">
      <c r="A17" s="369" t="s">
        <v>17</v>
      </c>
      <c r="B17" s="370" t="s">
        <v>115</v>
      </c>
      <c r="C17" s="371">
        <v>6573</v>
      </c>
      <c r="D17" s="371">
        <v>6573</v>
      </c>
      <c r="E17" s="371">
        <v>6573</v>
      </c>
      <c r="F17" s="371">
        <v>6573</v>
      </c>
      <c r="G17" s="371">
        <v>6573</v>
      </c>
      <c r="H17" s="371">
        <v>6573</v>
      </c>
      <c r="I17" s="371">
        <v>6573</v>
      </c>
      <c r="J17" s="371">
        <v>6573</v>
      </c>
      <c r="K17" s="371">
        <v>6573</v>
      </c>
      <c r="L17" s="371">
        <v>6573</v>
      </c>
      <c r="M17" s="371">
        <v>6573</v>
      </c>
      <c r="N17" s="371">
        <v>6578</v>
      </c>
      <c r="O17" s="372">
        <f t="shared" si="0"/>
        <v>78881</v>
      </c>
    </row>
    <row r="18" spans="1:15" s="373" customFormat="1" ht="13.5" customHeight="1">
      <c r="A18" s="369" t="s">
        <v>18</v>
      </c>
      <c r="B18" s="370" t="s">
        <v>72</v>
      </c>
      <c r="C18" s="371">
        <v>8043</v>
      </c>
      <c r="D18" s="371">
        <v>18507</v>
      </c>
      <c r="E18" s="371">
        <v>5357</v>
      </c>
      <c r="F18" s="371">
        <v>16950</v>
      </c>
      <c r="G18" s="371">
        <v>18950</v>
      </c>
      <c r="H18" s="371">
        <v>11963</v>
      </c>
      <c r="I18" s="371">
        <v>10181</v>
      </c>
      <c r="J18" s="371">
        <v>14461</v>
      </c>
      <c r="K18" s="371">
        <v>7410</v>
      </c>
      <c r="L18" s="371">
        <v>7288</v>
      </c>
      <c r="M18" s="371">
        <v>16409</v>
      </c>
      <c r="N18" s="371">
        <v>10120</v>
      </c>
      <c r="O18" s="372">
        <f t="shared" si="0"/>
        <v>145639</v>
      </c>
    </row>
    <row r="19" spans="1:15" s="373" customFormat="1" ht="13.5" customHeight="1">
      <c r="A19" s="369" t="s">
        <v>19</v>
      </c>
      <c r="B19" s="370" t="s">
        <v>147</v>
      </c>
      <c r="C19" s="371">
        <v>6966</v>
      </c>
      <c r="D19" s="371"/>
      <c r="E19" s="371">
        <v>25348</v>
      </c>
      <c r="F19" s="371"/>
      <c r="G19" s="371">
        <v>10416</v>
      </c>
      <c r="H19" s="371"/>
      <c r="I19" s="371"/>
      <c r="J19" s="371"/>
      <c r="K19" s="371">
        <v>33514</v>
      </c>
      <c r="L19" s="371">
        <v>62857</v>
      </c>
      <c r="M19" s="371">
        <v>7595</v>
      </c>
      <c r="N19" s="371">
        <v>393</v>
      </c>
      <c r="O19" s="372">
        <f t="shared" si="0"/>
        <v>147089</v>
      </c>
    </row>
    <row r="20" spans="1:15" s="373" customFormat="1" ht="13.5" customHeight="1">
      <c r="A20" s="369" t="s">
        <v>20</v>
      </c>
      <c r="B20" s="370" t="s">
        <v>214</v>
      </c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2">
        <f t="shared" si="0"/>
        <v>0</v>
      </c>
    </row>
    <row r="21" spans="1:15" s="373" customFormat="1" ht="13.5" customHeight="1">
      <c r="A21" s="369" t="s">
        <v>21</v>
      </c>
      <c r="B21" s="370" t="s">
        <v>220</v>
      </c>
      <c r="C21" s="371">
        <v>424</v>
      </c>
      <c r="D21" s="371">
        <v>424</v>
      </c>
      <c r="E21" s="371">
        <v>424</v>
      </c>
      <c r="F21" s="371">
        <v>424</v>
      </c>
      <c r="G21" s="371">
        <v>424</v>
      </c>
      <c r="H21" s="371">
        <v>424</v>
      </c>
      <c r="I21" s="371">
        <v>424</v>
      </c>
      <c r="J21" s="371">
        <v>424</v>
      </c>
      <c r="K21" s="371">
        <v>424</v>
      </c>
      <c r="L21" s="371">
        <v>424</v>
      </c>
      <c r="M21" s="371">
        <v>424</v>
      </c>
      <c r="N21" s="371">
        <v>436</v>
      </c>
      <c r="O21" s="372">
        <f t="shared" si="0"/>
        <v>5100</v>
      </c>
    </row>
    <row r="22" spans="1:15" s="373" customFormat="1" ht="13.5" customHeight="1">
      <c r="A22" s="369" t="s">
        <v>22</v>
      </c>
      <c r="B22" s="370" t="s">
        <v>37</v>
      </c>
      <c r="C22" s="371">
        <v>15126</v>
      </c>
      <c r="D22" s="371">
        <v>15126</v>
      </c>
      <c r="E22" s="371">
        <v>15126</v>
      </c>
      <c r="F22" s="371">
        <v>15126</v>
      </c>
      <c r="G22" s="371">
        <v>15126</v>
      </c>
      <c r="H22" s="371">
        <v>15126</v>
      </c>
      <c r="I22" s="371">
        <v>15126</v>
      </c>
      <c r="J22" s="371">
        <v>15126</v>
      </c>
      <c r="K22" s="371">
        <v>15126</v>
      </c>
      <c r="L22" s="371">
        <v>15126</v>
      </c>
      <c r="M22" s="371">
        <v>15126</v>
      </c>
      <c r="N22" s="371">
        <v>15119</v>
      </c>
      <c r="O22" s="372">
        <f t="shared" si="0"/>
        <v>181505</v>
      </c>
    </row>
    <row r="23" spans="1:15" s="373" customFormat="1" ht="13.5" customHeight="1">
      <c r="A23" s="369" t="s">
        <v>23</v>
      </c>
      <c r="B23" s="370" t="s">
        <v>38</v>
      </c>
      <c r="C23" s="371">
        <v>8000</v>
      </c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2">
        <f t="shared" si="0"/>
        <v>8000</v>
      </c>
    </row>
    <row r="24" spans="1:15" s="373" customFormat="1" ht="13.5" customHeight="1">
      <c r="A24" s="369" t="s">
        <v>24</v>
      </c>
      <c r="B24" s="370" t="s">
        <v>138</v>
      </c>
      <c r="C24" s="371"/>
      <c r="D24" s="371"/>
      <c r="E24" s="371">
        <v>2807</v>
      </c>
      <c r="F24" s="371"/>
      <c r="G24" s="371"/>
      <c r="H24" s="371">
        <v>7985</v>
      </c>
      <c r="I24" s="371"/>
      <c r="J24" s="371"/>
      <c r="K24" s="371">
        <v>277</v>
      </c>
      <c r="L24" s="371"/>
      <c r="M24" s="371"/>
      <c r="N24" s="371">
        <v>2931</v>
      </c>
      <c r="O24" s="372">
        <f t="shared" si="0"/>
        <v>14000</v>
      </c>
    </row>
    <row r="25" spans="1:15" s="373" customFormat="1" ht="13.5" customHeight="1">
      <c r="A25" s="369" t="s">
        <v>25</v>
      </c>
      <c r="B25" s="370" t="s">
        <v>122</v>
      </c>
      <c r="C25" s="371">
        <v>2750</v>
      </c>
      <c r="D25" s="371">
        <v>2750</v>
      </c>
      <c r="E25" s="371">
        <v>3675</v>
      </c>
      <c r="F25" s="371">
        <v>2750</v>
      </c>
      <c r="G25" s="371">
        <v>2750</v>
      </c>
      <c r="H25" s="371">
        <v>3675</v>
      </c>
      <c r="I25" s="371">
        <v>2750</v>
      </c>
      <c r="J25" s="371">
        <v>2750</v>
      </c>
      <c r="K25" s="371">
        <v>3675</v>
      </c>
      <c r="L25" s="371">
        <v>2750</v>
      </c>
      <c r="M25" s="371">
        <v>750</v>
      </c>
      <c r="N25" s="371">
        <v>1675</v>
      </c>
      <c r="O25" s="372">
        <f t="shared" si="0"/>
        <v>32700</v>
      </c>
    </row>
    <row r="26" spans="1:15" s="373" customFormat="1" ht="13.5" customHeight="1" thickBot="1">
      <c r="A26" s="369" t="s">
        <v>26</v>
      </c>
      <c r="B26" s="370" t="s">
        <v>77</v>
      </c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2">
        <f t="shared" si="0"/>
        <v>0</v>
      </c>
    </row>
    <row r="27" spans="1:15" s="364" customFormat="1" ht="15.75" customHeight="1" thickBot="1">
      <c r="A27" s="383" t="s">
        <v>27</v>
      </c>
      <c r="B27" s="196" t="s">
        <v>186</v>
      </c>
      <c r="C27" s="380">
        <f aca="true" t="shared" si="2" ref="C27:N27">SUM(C16:C26)</f>
        <v>71389</v>
      </c>
      <c r="D27" s="380">
        <f t="shared" si="2"/>
        <v>66887</v>
      </c>
      <c r="E27" s="380">
        <f t="shared" si="2"/>
        <v>82817</v>
      </c>
      <c r="F27" s="380">
        <f t="shared" si="2"/>
        <v>65330</v>
      </c>
      <c r="G27" s="380">
        <f t="shared" si="2"/>
        <v>77746</v>
      </c>
      <c r="H27" s="380">
        <f t="shared" si="2"/>
        <v>69253</v>
      </c>
      <c r="I27" s="380">
        <f t="shared" si="2"/>
        <v>58561</v>
      </c>
      <c r="J27" s="380">
        <f t="shared" si="2"/>
        <v>62841</v>
      </c>
      <c r="K27" s="380">
        <f t="shared" si="2"/>
        <v>90506</v>
      </c>
      <c r="L27" s="380">
        <f t="shared" si="2"/>
        <v>118525</v>
      </c>
      <c r="M27" s="380">
        <f t="shared" si="2"/>
        <v>70384</v>
      </c>
      <c r="N27" s="380">
        <f t="shared" si="2"/>
        <v>60761</v>
      </c>
      <c r="O27" s="381">
        <f t="shared" si="0"/>
        <v>895000</v>
      </c>
    </row>
    <row r="28" spans="1:15" ht="15.75">
      <c r="A28" s="541"/>
      <c r="B28" s="542"/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43"/>
    </row>
    <row r="29" ht="15.75">
      <c r="A29" s="385"/>
    </row>
    <row r="30" spans="2:4" ht="15.75">
      <c r="B30" s="386"/>
      <c r="C30" s="387"/>
      <c r="D30" s="387"/>
    </row>
  </sheetData>
  <sheetProtection/>
  <mergeCells count="3">
    <mergeCell ref="B3:O3"/>
    <mergeCell ref="B15:O15"/>
    <mergeCell ref="A1:O1"/>
  </mergeCells>
  <printOptions horizontalCentered="1"/>
  <pageMargins left="0.7874015748031497" right="0.7874015748031497" top="1.5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 12. melléklet a……/….(….)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F6" sqref="F6:F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14.25">
      <c r="A1" s="595" t="s">
        <v>524</v>
      </c>
      <c r="B1" s="589"/>
      <c r="C1" s="589"/>
      <c r="D1" s="589"/>
    </row>
    <row r="2" spans="3:4" ht="15.75" thickBot="1">
      <c r="C2" s="574"/>
      <c r="D2" s="574"/>
    </row>
    <row r="3" spans="1:4" ht="42.75" customHeight="1" thickBot="1">
      <c r="A3" s="168" t="s">
        <v>99</v>
      </c>
      <c r="B3" s="169" t="s">
        <v>253</v>
      </c>
      <c r="C3" s="169" t="s">
        <v>254</v>
      </c>
      <c r="D3" s="170" t="s">
        <v>255</v>
      </c>
    </row>
    <row r="4" spans="1:4" ht="15.75" customHeight="1">
      <c r="A4" s="171" t="s">
        <v>3</v>
      </c>
      <c r="B4" s="178" t="s">
        <v>435</v>
      </c>
      <c r="C4" s="178" t="s">
        <v>436</v>
      </c>
      <c r="D4" s="179">
        <v>2000</v>
      </c>
    </row>
    <row r="5" spans="1:4" ht="15.75" customHeight="1">
      <c r="A5" s="172" t="s">
        <v>4</v>
      </c>
      <c r="B5" s="180" t="s">
        <v>437</v>
      </c>
      <c r="C5" s="180" t="s">
        <v>438</v>
      </c>
      <c r="D5" s="181">
        <v>2500</v>
      </c>
    </row>
    <row r="6" spans="1:4" ht="15.75" customHeight="1">
      <c r="A6" s="172" t="s">
        <v>5</v>
      </c>
      <c r="B6" s="180" t="s">
        <v>439</v>
      </c>
      <c r="C6" s="180" t="s">
        <v>438</v>
      </c>
      <c r="D6" s="181">
        <v>500</v>
      </c>
    </row>
    <row r="7" spans="1:4" ht="15.75" customHeight="1">
      <c r="A7" s="172" t="s">
        <v>6</v>
      </c>
      <c r="B7" s="180" t="s">
        <v>440</v>
      </c>
      <c r="C7" s="180" t="s">
        <v>441</v>
      </c>
      <c r="D7" s="181">
        <v>100</v>
      </c>
    </row>
    <row r="8" spans="1:4" ht="15.75" customHeight="1">
      <c r="A8" s="172" t="s">
        <v>7</v>
      </c>
      <c r="B8" s="180"/>
      <c r="C8" s="180"/>
      <c r="D8" s="181"/>
    </row>
    <row r="9" spans="1:4" ht="15.75" customHeight="1">
      <c r="A9" s="172" t="s">
        <v>8</v>
      </c>
      <c r="B9" s="180"/>
      <c r="C9" s="180"/>
      <c r="D9" s="181"/>
    </row>
    <row r="10" spans="1:4" ht="15.75" customHeight="1">
      <c r="A10" s="172" t="s">
        <v>9</v>
      </c>
      <c r="B10" s="180"/>
      <c r="C10" s="180"/>
      <c r="D10" s="181"/>
    </row>
    <row r="11" spans="1:4" ht="15.75" customHeight="1">
      <c r="A11" s="172" t="s">
        <v>10</v>
      </c>
      <c r="B11" s="180"/>
      <c r="C11" s="180"/>
      <c r="D11" s="181"/>
    </row>
    <row r="12" spans="1:4" ht="15.75" customHeight="1">
      <c r="A12" s="172" t="s">
        <v>11</v>
      </c>
      <c r="B12" s="180"/>
      <c r="C12" s="180"/>
      <c r="D12" s="181"/>
    </row>
    <row r="13" spans="1:4" ht="15.75" customHeight="1">
      <c r="A13" s="172" t="s">
        <v>12</v>
      </c>
      <c r="B13" s="180"/>
      <c r="C13" s="180"/>
      <c r="D13" s="181"/>
    </row>
    <row r="14" spans="1:4" ht="15.75" customHeight="1">
      <c r="A14" s="172" t="s">
        <v>13</v>
      </c>
      <c r="B14" s="180"/>
      <c r="C14" s="180"/>
      <c r="D14" s="181"/>
    </row>
    <row r="15" spans="1:4" ht="15.75" customHeight="1">
      <c r="A15" s="172" t="s">
        <v>14</v>
      </c>
      <c r="B15" s="180"/>
      <c r="C15" s="180"/>
      <c r="D15" s="181"/>
    </row>
    <row r="16" spans="1:4" ht="15.75" customHeight="1">
      <c r="A16" s="172" t="s">
        <v>15</v>
      </c>
      <c r="B16" s="180"/>
      <c r="C16" s="180"/>
      <c r="D16" s="181"/>
    </row>
    <row r="17" spans="1:4" ht="15.75" customHeight="1">
      <c r="A17" s="172" t="s">
        <v>16</v>
      </c>
      <c r="B17" s="180"/>
      <c r="C17" s="180"/>
      <c r="D17" s="181"/>
    </row>
    <row r="18" spans="1:4" ht="15.75" customHeight="1">
      <c r="A18" s="172" t="s">
        <v>17</v>
      </c>
      <c r="B18" s="180"/>
      <c r="C18" s="180"/>
      <c r="D18" s="181"/>
    </row>
    <row r="19" spans="1:4" ht="15.75" customHeight="1">
      <c r="A19" s="172" t="s">
        <v>18</v>
      </c>
      <c r="B19" s="180"/>
      <c r="C19" s="180"/>
      <c r="D19" s="181"/>
    </row>
    <row r="20" spans="1:4" ht="15.75" customHeight="1">
      <c r="A20" s="172" t="s">
        <v>19</v>
      </c>
      <c r="B20" s="180"/>
      <c r="C20" s="180"/>
      <c r="D20" s="181"/>
    </row>
    <row r="21" spans="1:4" ht="15.75" customHeight="1">
      <c r="A21" s="172" t="s">
        <v>20</v>
      </c>
      <c r="B21" s="180"/>
      <c r="C21" s="180"/>
      <c r="D21" s="181"/>
    </row>
    <row r="22" spans="1:4" ht="15.75" customHeight="1">
      <c r="A22" s="172" t="s">
        <v>21</v>
      </c>
      <c r="B22" s="180"/>
      <c r="C22" s="180"/>
      <c r="D22" s="181"/>
    </row>
    <row r="23" spans="1:4" ht="15.75" customHeight="1">
      <c r="A23" s="172" t="s">
        <v>22</v>
      </c>
      <c r="B23" s="180"/>
      <c r="C23" s="180"/>
      <c r="D23" s="181"/>
    </row>
    <row r="24" spans="1:4" ht="15.75" customHeight="1">
      <c r="A24" s="172" t="s">
        <v>23</v>
      </c>
      <c r="B24" s="180"/>
      <c r="C24" s="180"/>
      <c r="D24" s="181"/>
    </row>
    <row r="25" spans="1:4" ht="15.75" customHeight="1">
      <c r="A25" s="172" t="s">
        <v>24</v>
      </c>
      <c r="B25" s="180"/>
      <c r="C25" s="180"/>
      <c r="D25" s="181"/>
    </row>
    <row r="26" spans="1:4" ht="15.75" customHeight="1">
      <c r="A26" s="172" t="s">
        <v>25</v>
      </c>
      <c r="B26" s="180"/>
      <c r="C26" s="180"/>
      <c r="D26" s="181"/>
    </row>
    <row r="27" spans="1:4" ht="15.75" customHeight="1">
      <c r="A27" s="172" t="s">
        <v>26</v>
      </c>
      <c r="B27" s="180"/>
      <c r="C27" s="180"/>
      <c r="D27" s="181"/>
    </row>
    <row r="28" spans="1:4" ht="15.75" customHeight="1">
      <c r="A28" s="172" t="s">
        <v>27</v>
      </c>
      <c r="B28" s="180"/>
      <c r="C28" s="180"/>
      <c r="D28" s="181"/>
    </row>
    <row r="29" spans="1:4" ht="15.75" customHeight="1">
      <c r="A29" s="172" t="s">
        <v>28</v>
      </c>
      <c r="B29" s="180"/>
      <c r="C29" s="180"/>
      <c r="D29" s="181"/>
    </row>
    <row r="30" spans="1:4" ht="15.75" customHeight="1">
      <c r="A30" s="172" t="s">
        <v>29</v>
      </c>
      <c r="B30" s="180"/>
      <c r="C30" s="180"/>
      <c r="D30" s="181"/>
    </row>
    <row r="31" spans="1:4" ht="15.75" customHeight="1">
      <c r="A31" s="172" t="s">
        <v>30</v>
      </c>
      <c r="B31" s="180"/>
      <c r="C31" s="180"/>
      <c r="D31" s="181"/>
    </row>
    <row r="32" spans="1:4" ht="15.75" customHeight="1">
      <c r="A32" s="172" t="s">
        <v>31</v>
      </c>
      <c r="B32" s="180"/>
      <c r="C32" s="180"/>
      <c r="D32" s="181"/>
    </row>
    <row r="33" spans="1:4" ht="15.75" customHeight="1">
      <c r="A33" s="172" t="s">
        <v>256</v>
      </c>
      <c r="B33" s="180"/>
      <c r="C33" s="180"/>
      <c r="D33" s="345"/>
    </row>
    <row r="34" spans="1:4" ht="15.75" customHeight="1">
      <c r="A34" s="172" t="s">
        <v>257</v>
      </c>
      <c r="B34" s="180"/>
      <c r="C34" s="180"/>
      <c r="D34" s="345"/>
    </row>
    <row r="35" spans="1:4" ht="15.75" customHeight="1">
      <c r="A35" s="172" t="s">
        <v>258</v>
      </c>
      <c r="B35" s="180"/>
      <c r="C35" s="180"/>
      <c r="D35" s="345"/>
    </row>
    <row r="36" spans="1:4" ht="15.75" customHeight="1" thickBot="1">
      <c r="A36" s="173" t="s">
        <v>259</v>
      </c>
      <c r="B36" s="182"/>
      <c r="C36" s="182"/>
      <c r="D36" s="346"/>
    </row>
    <row r="37" spans="1:4" ht="15.75" customHeight="1" thickBot="1">
      <c r="A37" s="575" t="s">
        <v>44</v>
      </c>
      <c r="B37" s="576"/>
      <c r="C37" s="163"/>
      <c r="D37" s="347">
        <f>SUM(D4:D36)</f>
        <v>5100</v>
      </c>
    </row>
  </sheetData>
  <sheetProtection/>
  <mergeCells count="3">
    <mergeCell ref="C2:D2"/>
    <mergeCell ref="A37:B37"/>
    <mergeCell ref="A1:D1"/>
  </mergeCells>
  <conditionalFormatting sqref="D37">
    <cfRule type="cellIs" priority="1" dxfId="0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 13. melléklet a……/….(….) önkormányzati rendelethez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84.875" style="256" customWidth="1"/>
    <col min="2" max="2" width="15.875" style="256" customWidth="1"/>
    <col min="3" max="4" width="20.875" style="256" customWidth="1"/>
    <col min="5" max="16384" width="9.375" style="256" customWidth="1"/>
  </cols>
  <sheetData>
    <row r="1" spans="1:4" ht="47.25" customHeight="1" thickBot="1">
      <c r="A1" s="254" t="s">
        <v>370</v>
      </c>
      <c r="B1" s="255"/>
      <c r="C1" s="255"/>
      <c r="D1" s="255"/>
    </row>
    <row r="2" spans="1:4" s="257" customFormat="1" ht="24" customHeight="1" thickTop="1">
      <c r="A2" s="562" t="s">
        <v>40</v>
      </c>
      <c r="B2" s="559" t="s">
        <v>140</v>
      </c>
      <c r="C2" s="562" t="s">
        <v>142</v>
      </c>
      <c r="D2" s="562" t="s">
        <v>141</v>
      </c>
    </row>
    <row r="3" spans="1:4" s="258" customFormat="1" ht="16.5" customHeight="1">
      <c r="A3" s="563"/>
      <c r="B3" s="560"/>
      <c r="C3" s="563"/>
      <c r="D3" s="563"/>
    </row>
    <row r="4" spans="1:4" s="259" customFormat="1" ht="13.5" thickBot="1">
      <c r="A4" s="563"/>
      <c r="B4" s="561"/>
      <c r="C4" s="564"/>
      <c r="D4" s="564"/>
    </row>
    <row r="5" spans="1:4" s="258" customFormat="1" ht="16.5" customHeight="1" thickBot="1" thickTop="1">
      <c r="A5" s="564"/>
      <c r="B5" s="527" t="s">
        <v>42</v>
      </c>
      <c r="C5" s="260" t="s">
        <v>41</v>
      </c>
      <c r="D5" s="261" t="s">
        <v>43</v>
      </c>
    </row>
    <row r="6" spans="1:4" s="264" customFormat="1" ht="14.25" customHeight="1" thickBot="1" thickTop="1">
      <c r="A6" s="528">
        <v>1</v>
      </c>
      <c r="B6" s="262">
        <v>2</v>
      </c>
      <c r="C6" s="262">
        <v>3</v>
      </c>
      <c r="D6" s="263">
        <v>4</v>
      </c>
    </row>
    <row r="7" spans="1:4" ht="13.5" thickBot="1">
      <c r="A7" s="521" t="s">
        <v>382</v>
      </c>
      <c r="B7" s="522">
        <v>2769</v>
      </c>
      <c r="C7" s="522">
        <v>3724</v>
      </c>
      <c r="D7" s="523">
        <v>10311756</v>
      </c>
    </row>
    <row r="8" spans="1:4" ht="12.75" customHeight="1" thickBot="1">
      <c r="A8" s="521" t="s">
        <v>383</v>
      </c>
      <c r="B8" s="522">
        <v>2612</v>
      </c>
      <c r="C8" s="522">
        <v>2</v>
      </c>
      <c r="D8" s="523">
        <f aca="true" t="shared" si="0" ref="D8:D19">B8*C8</f>
        <v>5224</v>
      </c>
    </row>
    <row r="9" spans="1:4" ht="13.5" thickBot="1">
      <c r="A9" s="521" t="s">
        <v>384</v>
      </c>
      <c r="B9" s="522">
        <v>2280</v>
      </c>
      <c r="C9" s="522">
        <v>3724</v>
      </c>
      <c r="D9" s="523">
        <f t="shared" si="0"/>
        <v>8490720</v>
      </c>
    </row>
    <row r="10" spans="1:4" ht="13.5" thickBot="1">
      <c r="A10" s="521" t="s">
        <v>385</v>
      </c>
      <c r="B10" s="522">
        <v>11696</v>
      </c>
      <c r="C10" s="522">
        <v>3724</v>
      </c>
      <c r="D10" s="523">
        <f t="shared" si="0"/>
        <v>43555904</v>
      </c>
    </row>
    <row r="11" spans="1:4" ht="13.5" thickBot="1">
      <c r="A11" s="521" t="s">
        <v>386</v>
      </c>
      <c r="B11" s="522">
        <v>1975002</v>
      </c>
      <c r="C11" s="522">
        <v>1.8554</v>
      </c>
      <c r="D11" s="523">
        <v>3664415</v>
      </c>
    </row>
    <row r="12" spans="1:4" ht="13.5" thickBot="1">
      <c r="A12" s="521" t="s">
        <v>387</v>
      </c>
      <c r="B12" s="522">
        <v>1975002</v>
      </c>
      <c r="C12" s="522">
        <v>2</v>
      </c>
      <c r="D12" s="523">
        <v>3664415</v>
      </c>
    </row>
    <row r="13" spans="1:4" ht="13.5" thickBot="1">
      <c r="A13" s="521" t="s">
        <v>388</v>
      </c>
      <c r="B13" s="522">
        <v>55360</v>
      </c>
      <c r="C13" s="522">
        <v>60</v>
      </c>
      <c r="D13" s="523">
        <f t="shared" si="0"/>
        <v>3321600</v>
      </c>
    </row>
    <row r="14" spans="1:4" ht="13.5" thickBot="1">
      <c r="A14" s="521" t="s">
        <v>389</v>
      </c>
      <c r="B14" s="522">
        <v>166080</v>
      </c>
      <c r="C14" s="522">
        <v>90</v>
      </c>
      <c r="D14" s="523">
        <f t="shared" si="0"/>
        <v>14947200</v>
      </c>
    </row>
    <row r="15" spans="1:4" ht="13.5" thickBot="1">
      <c r="A15" s="521" t="s">
        <v>390</v>
      </c>
      <c r="B15" s="522">
        <v>166379</v>
      </c>
      <c r="C15" s="522">
        <v>12</v>
      </c>
      <c r="D15" s="523">
        <v>1996550</v>
      </c>
    </row>
    <row r="16" spans="1:4" ht="13.5" thickBot="1">
      <c r="A16" s="521" t="s">
        <v>391</v>
      </c>
      <c r="B16" s="522">
        <v>88580</v>
      </c>
      <c r="C16" s="522">
        <v>40</v>
      </c>
      <c r="D16" s="523">
        <f t="shared" si="0"/>
        <v>3543200</v>
      </c>
    </row>
    <row r="17" spans="1:4" ht="13.5" thickBot="1">
      <c r="A17" s="521" t="s">
        <v>392</v>
      </c>
      <c r="B17" s="522">
        <v>710650</v>
      </c>
      <c r="C17" s="522">
        <v>8</v>
      </c>
      <c r="D17" s="523">
        <f t="shared" si="0"/>
        <v>5685200</v>
      </c>
    </row>
    <row r="18" spans="1:4" ht="13.5" thickBot="1">
      <c r="A18" s="521" t="s">
        <v>393</v>
      </c>
      <c r="B18" s="522">
        <v>635650</v>
      </c>
      <c r="C18" s="522">
        <v>28</v>
      </c>
      <c r="D18" s="523">
        <f t="shared" si="0"/>
        <v>17798200</v>
      </c>
    </row>
    <row r="19" spans="1:4" ht="13.5" thickBot="1">
      <c r="A19" s="521" t="s">
        <v>394</v>
      </c>
      <c r="B19" s="522">
        <v>9400</v>
      </c>
      <c r="C19" s="522">
        <v>14</v>
      </c>
      <c r="D19" s="523">
        <f t="shared" si="0"/>
        <v>131600</v>
      </c>
    </row>
    <row r="20" spans="1:4" ht="13.5" thickBot="1">
      <c r="A20" s="521" t="s">
        <v>395</v>
      </c>
      <c r="B20" s="522">
        <v>127422</v>
      </c>
      <c r="C20" s="522">
        <v>150</v>
      </c>
      <c r="D20" s="523">
        <v>19113333</v>
      </c>
    </row>
    <row r="21" spans="1:4" ht="13.5" thickBot="1">
      <c r="A21" s="521" t="s">
        <v>396</v>
      </c>
      <c r="B21" s="522">
        <v>63711</v>
      </c>
      <c r="C21" s="522">
        <v>150</v>
      </c>
      <c r="D21" s="523">
        <v>9556667</v>
      </c>
    </row>
    <row r="22" spans="1:4" ht="13.5" thickBot="1">
      <c r="A22" s="521" t="s">
        <v>397</v>
      </c>
      <c r="B22" s="522">
        <v>89741</v>
      </c>
      <c r="C22" s="522">
        <v>103</v>
      </c>
      <c r="D22" s="523">
        <v>9243333</v>
      </c>
    </row>
    <row r="23" spans="1:4" ht="13.5" thickBot="1">
      <c r="A23" s="521" t="s">
        <v>398</v>
      </c>
      <c r="B23" s="522">
        <v>91707</v>
      </c>
      <c r="C23" s="522">
        <v>41</v>
      </c>
      <c r="D23" s="523">
        <v>3760000</v>
      </c>
    </row>
    <row r="24" spans="1:4" ht="13.5" thickBot="1">
      <c r="A24" s="521" t="s">
        <v>399</v>
      </c>
      <c r="B24" s="522">
        <v>104444</v>
      </c>
      <c r="C24" s="522">
        <v>42</v>
      </c>
      <c r="D24" s="523">
        <v>4386667</v>
      </c>
    </row>
    <row r="25" spans="1:4" ht="13.5" thickBot="1">
      <c r="A25" s="521" t="s">
        <v>400</v>
      </c>
      <c r="B25" s="522">
        <v>105856</v>
      </c>
      <c r="C25" s="522">
        <v>111</v>
      </c>
      <c r="D25" s="523">
        <v>11750000</v>
      </c>
    </row>
    <row r="26" spans="1:4" s="519" customFormat="1" ht="13.5" thickBot="1">
      <c r="A26" s="521" t="s">
        <v>401</v>
      </c>
      <c r="B26" s="522">
        <v>120201</v>
      </c>
      <c r="C26" s="522">
        <v>116</v>
      </c>
      <c r="D26" s="523">
        <v>13943333</v>
      </c>
    </row>
    <row r="27" spans="1:4" s="518" customFormat="1" ht="13.5" thickBot="1">
      <c r="A27" s="521" t="s">
        <v>402</v>
      </c>
      <c r="B27" s="522">
        <v>44439</v>
      </c>
      <c r="C27" s="522">
        <v>104</v>
      </c>
      <c r="D27" s="523">
        <v>4621667</v>
      </c>
    </row>
    <row r="28" spans="1:4" s="518" customFormat="1" ht="13.5" thickBot="1">
      <c r="A28" s="521" t="s">
        <v>403</v>
      </c>
      <c r="B28" s="522">
        <v>44762</v>
      </c>
      <c r="C28" s="522">
        <v>49</v>
      </c>
      <c r="D28" s="523">
        <v>2193333</v>
      </c>
    </row>
    <row r="29" spans="1:4" s="518" customFormat="1" ht="13.5" thickBot="1">
      <c r="A29" s="521" t="s">
        <v>404</v>
      </c>
      <c r="B29" s="522">
        <v>51585</v>
      </c>
      <c r="C29" s="522">
        <v>41</v>
      </c>
      <c r="D29" s="523">
        <v>2115000</v>
      </c>
    </row>
    <row r="30" spans="1:4" s="518" customFormat="1" ht="13.5" thickBot="1">
      <c r="A30" s="521" t="s">
        <v>405</v>
      </c>
      <c r="B30" s="522">
        <v>52968</v>
      </c>
      <c r="C30" s="522">
        <v>105</v>
      </c>
      <c r="D30" s="523">
        <v>5561640</v>
      </c>
    </row>
    <row r="31" spans="1:4" s="518" customFormat="1" ht="13.5" thickBot="1">
      <c r="A31" s="521" t="s">
        <v>406</v>
      </c>
      <c r="B31" s="522">
        <v>60201</v>
      </c>
      <c r="C31" s="522">
        <v>108</v>
      </c>
      <c r="D31" s="523">
        <v>6501667</v>
      </c>
    </row>
    <row r="32" spans="1:4" s="518" customFormat="1" ht="13.5" thickBot="1">
      <c r="A32" s="521" t="s">
        <v>407</v>
      </c>
      <c r="B32" s="522">
        <v>15231</v>
      </c>
      <c r="C32" s="522">
        <v>144</v>
      </c>
      <c r="D32" s="523">
        <v>2193333</v>
      </c>
    </row>
    <row r="33" spans="1:4" s="518" customFormat="1" ht="13.5" thickBot="1">
      <c r="A33" s="521" t="s">
        <v>408</v>
      </c>
      <c r="B33" s="522">
        <v>12051</v>
      </c>
      <c r="C33" s="522">
        <v>26</v>
      </c>
      <c r="D33" s="523">
        <v>313333</v>
      </c>
    </row>
    <row r="34" spans="1:4" s="518" customFormat="1" ht="13.5" thickBot="1">
      <c r="A34" s="521" t="s">
        <v>409</v>
      </c>
      <c r="B34" s="522">
        <v>7274</v>
      </c>
      <c r="C34" s="522">
        <v>140</v>
      </c>
      <c r="D34" s="523">
        <v>1018333</v>
      </c>
    </row>
    <row r="35" spans="1:4" s="518" customFormat="1" ht="13.5" thickBot="1">
      <c r="A35" s="521" t="s">
        <v>410</v>
      </c>
      <c r="B35" s="522">
        <v>3561</v>
      </c>
      <c r="C35" s="522">
        <v>22</v>
      </c>
      <c r="D35" s="523">
        <v>78333</v>
      </c>
    </row>
    <row r="36" spans="1:4" s="518" customFormat="1" ht="13.5" thickBot="1">
      <c r="A36" s="521" t="s">
        <v>411</v>
      </c>
      <c r="B36" s="522">
        <v>89600</v>
      </c>
      <c r="C36" s="522">
        <v>7</v>
      </c>
      <c r="D36" s="523">
        <v>627200</v>
      </c>
    </row>
    <row r="37" spans="1:4" s="518" customFormat="1" ht="13.5" thickBot="1">
      <c r="A37" s="521" t="s">
        <v>412</v>
      </c>
      <c r="B37" s="522">
        <v>44800</v>
      </c>
      <c r="C37" s="522">
        <v>4</v>
      </c>
      <c r="D37" s="523">
        <v>179200</v>
      </c>
    </row>
    <row r="38" spans="1:4" s="518" customFormat="1" ht="13.5" thickBot="1">
      <c r="A38" s="521" t="s">
        <v>415</v>
      </c>
      <c r="B38" s="522">
        <v>238933</v>
      </c>
      <c r="C38" s="522">
        <v>2</v>
      </c>
      <c r="D38" s="523">
        <v>477867</v>
      </c>
    </row>
    <row r="39" spans="1:4" s="518" customFormat="1" ht="13.5" thickBot="1">
      <c r="A39" s="521" t="s">
        <v>413</v>
      </c>
      <c r="B39" s="522">
        <v>119467</v>
      </c>
      <c r="C39" s="522">
        <v>12</v>
      </c>
      <c r="D39" s="523">
        <v>1433600</v>
      </c>
    </row>
    <row r="40" spans="1:4" s="518" customFormat="1" ht="13.5" thickBot="1">
      <c r="A40" s="521" t="s">
        <v>414</v>
      </c>
      <c r="B40" s="522">
        <v>59733</v>
      </c>
      <c r="C40" s="522">
        <v>4</v>
      </c>
      <c r="D40" s="523">
        <v>238933</v>
      </c>
    </row>
    <row r="41" spans="1:4" s="518" customFormat="1" ht="13.5" thickBot="1">
      <c r="A41" s="521" t="s">
        <v>416</v>
      </c>
      <c r="B41" s="522">
        <v>89600</v>
      </c>
      <c r="C41" s="522">
        <v>1</v>
      </c>
      <c r="D41" s="523">
        <v>89600</v>
      </c>
    </row>
    <row r="42" spans="1:4" s="518" customFormat="1" ht="13.5" thickBot="1">
      <c r="A42" s="521" t="s">
        <v>417</v>
      </c>
      <c r="B42" s="522">
        <v>89600</v>
      </c>
      <c r="C42" s="522">
        <v>1</v>
      </c>
      <c r="D42" s="523">
        <v>89600</v>
      </c>
    </row>
    <row r="43" spans="1:4" s="518" customFormat="1" ht="13.5" thickBot="1">
      <c r="A43" s="521" t="s">
        <v>418</v>
      </c>
      <c r="B43" s="522">
        <v>52266</v>
      </c>
      <c r="C43" s="522">
        <v>2</v>
      </c>
      <c r="D43" s="523">
        <v>104533</v>
      </c>
    </row>
    <row r="44" spans="1:4" s="518" customFormat="1" ht="13.5" thickBot="1">
      <c r="A44" s="521" t="s">
        <v>420</v>
      </c>
      <c r="B44" s="522">
        <v>26666</v>
      </c>
      <c r="C44" s="522">
        <v>33</v>
      </c>
      <c r="D44" s="523">
        <v>880004</v>
      </c>
    </row>
    <row r="45" spans="1:4" s="518" customFormat="1" ht="13.5" thickBot="1">
      <c r="A45" s="521" t="s">
        <v>419</v>
      </c>
      <c r="B45" s="522">
        <v>26666</v>
      </c>
      <c r="C45" s="522">
        <v>92</v>
      </c>
      <c r="D45" s="523">
        <v>2453329</v>
      </c>
    </row>
    <row r="46" spans="1:4" s="518" customFormat="1" ht="13.5" thickBot="1">
      <c r="A46" s="521" t="s">
        <v>421</v>
      </c>
      <c r="B46" s="522">
        <v>13333</v>
      </c>
      <c r="C46" s="522">
        <v>32</v>
      </c>
      <c r="D46" s="523">
        <v>426656</v>
      </c>
    </row>
    <row r="47" spans="1:4" s="518" customFormat="1" ht="13.5" thickBot="1">
      <c r="A47" s="521" t="s">
        <v>422</v>
      </c>
      <c r="B47" s="522">
        <v>13333</v>
      </c>
      <c r="C47" s="522">
        <v>90</v>
      </c>
      <c r="D47" s="523">
        <v>1200011</v>
      </c>
    </row>
    <row r="48" spans="1:4" s="518" customFormat="1" ht="13.5" thickBot="1">
      <c r="A48" s="521" t="s">
        <v>423</v>
      </c>
      <c r="B48" s="522">
        <v>1750</v>
      </c>
      <c r="C48" s="522">
        <v>413</v>
      </c>
      <c r="D48" s="523">
        <v>722750</v>
      </c>
    </row>
    <row r="49" spans="1:4" s="518" customFormat="1" ht="13.5" thickBot="1">
      <c r="A49" s="521" t="s">
        <v>424</v>
      </c>
      <c r="B49" s="522">
        <v>68000</v>
      </c>
      <c r="C49" s="522">
        <v>419</v>
      </c>
      <c r="D49" s="523">
        <v>28492000</v>
      </c>
    </row>
    <row r="50" spans="1:4" s="518" customFormat="1" ht="13.5" thickBot="1">
      <c r="A50" s="521" t="s">
        <v>425</v>
      </c>
      <c r="B50" s="522">
        <v>12000</v>
      </c>
      <c r="C50" s="522">
        <v>350</v>
      </c>
      <c r="D50" s="523">
        <v>4200000</v>
      </c>
    </row>
    <row r="51" spans="1:4" s="518" customFormat="1" ht="13.5" thickBot="1">
      <c r="A51" s="521" t="s">
        <v>426</v>
      </c>
      <c r="B51" s="522">
        <v>7000</v>
      </c>
      <c r="C51" s="522">
        <v>45</v>
      </c>
      <c r="D51" s="523">
        <v>315000</v>
      </c>
    </row>
    <row r="52" spans="1:4" s="518" customFormat="1" ht="13.5" thickBot="1">
      <c r="A52" s="521" t="s">
        <v>427</v>
      </c>
      <c r="B52" s="522">
        <v>3500</v>
      </c>
      <c r="C52" s="522">
        <v>32</v>
      </c>
      <c r="D52" s="523">
        <v>112000</v>
      </c>
    </row>
    <row r="53" spans="1:4" s="518" customFormat="1" ht="13.5" thickBot="1">
      <c r="A53" s="521" t="s">
        <v>428</v>
      </c>
      <c r="B53" s="522">
        <v>17333</v>
      </c>
      <c r="C53" s="522">
        <v>19</v>
      </c>
      <c r="D53" s="523">
        <v>329333</v>
      </c>
    </row>
    <row r="54" spans="1:4" s="518" customFormat="1" ht="13.5" thickBot="1">
      <c r="A54" s="521" t="s">
        <v>429</v>
      </c>
      <c r="B54" s="522">
        <v>8667</v>
      </c>
      <c r="C54" s="522">
        <v>18</v>
      </c>
      <c r="D54" s="523">
        <v>156000</v>
      </c>
    </row>
    <row r="55" spans="1:4" s="520" customFormat="1" ht="13.5" thickBot="1">
      <c r="A55" s="521" t="s">
        <v>430</v>
      </c>
      <c r="B55" s="522">
        <v>43333</v>
      </c>
      <c r="C55" s="522">
        <v>2</v>
      </c>
      <c r="D55" s="523">
        <v>86667</v>
      </c>
    </row>
    <row r="56" spans="1:4" s="265" customFormat="1" ht="19.5" customHeight="1" thickBot="1">
      <c r="A56" s="524" t="s">
        <v>44</v>
      </c>
      <c r="B56" s="525"/>
      <c r="C56" s="525"/>
      <c r="D56" s="526">
        <f>SUM(D7:D55)</f>
        <v>256080239</v>
      </c>
    </row>
  </sheetData>
  <sheetProtection/>
  <mergeCells count="4">
    <mergeCell ref="B2:B4"/>
    <mergeCell ref="A2:A5"/>
    <mergeCell ref="C2:C4"/>
    <mergeCell ref="D2:D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headerFooter alignWithMargins="0">
    <oddHeader>&amp;C&amp;"Times New Roman CE,Félkövér"&amp;12 14. melléklet a……/….(….)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95"/>
  <sheetViews>
    <sheetView zoomScale="120" zoomScaleNormal="120" zoomScalePageLayoutView="0" workbookViewId="0" topLeftCell="A1">
      <selection activeCell="C1" sqref="C1:D1"/>
    </sheetView>
  </sheetViews>
  <sheetFormatPr defaultColWidth="9.00390625" defaultRowHeight="12.75"/>
  <cols>
    <col min="1" max="1" width="11.625" style="14" customWidth="1"/>
    <col min="2" max="2" width="12.875" style="15" customWidth="1"/>
    <col min="3" max="3" width="47.375" style="15" customWidth="1"/>
    <col min="4" max="4" width="18.625" style="15" customWidth="1"/>
    <col min="5" max="16384" width="9.375" style="15" customWidth="1"/>
  </cols>
  <sheetData>
    <row r="1" spans="1:4" s="13" customFormat="1" ht="21" customHeight="1" thickBot="1">
      <c r="A1" s="12"/>
      <c r="D1" s="90"/>
    </row>
    <row r="2" spans="1:4" s="348" customFormat="1" ht="15.75">
      <c r="A2" s="98" t="s">
        <v>45</v>
      </c>
      <c r="B2" s="99"/>
      <c r="C2" s="100" t="s">
        <v>46</v>
      </c>
      <c r="D2" s="101" t="s">
        <v>47</v>
      </c>
    </row>
    <row r="3" spans="1:4" s="348" customFormat="1" ht="16.5" thickBot="1">
      <c r="A3" s="102" t="s">
        <v>48</v>
      </c>
      <c r="B3" s="103"/>
      <c r="C3" s="104" t="s">
        <v>486</v>
      </c>
      <c r="D3" s="105" t="s">
        <v>49</v>
      </c>
    </row>
    <row r="4" spans="1:4" s="349" customFormat="1" ht="15.75" customHeight="1" thickBot="1">
      <c r="A4" s="106"/>
      <c r="B4" s="106"/>
      <c r="C4" s="106"/>
      <c r="D4" s="16" t="s">
        <v>50</v>
      </c>
    </row>
    <row r="5" spans="1:4" ht="36">
      <c r="A5" s="94" t="s">
        <v>51</v>
      </c>
      <c r="B5" s="95" t="s">
        <v>238</v>
      </c>
      <c r="C5" s="577" t="s">
        <v>52</v>
      </c>
      <c r="D5" s="579" t="s">
        <v>53</v>
      </c>
    </row>
    <row r="6" spans="1:4" ht="13.5" thickBot="1">
      <c r="A6" s="96" t="s">
        <v>54</v>
      </c>
      <c r="B6" s="97"/>
      <c r="C6" s="578"/>
      <c r="D6" s="580"/>
    </row>
    <row r="7" spans="1:4" s="293" customFormat="1" ht="12.75" customHeight="1" thickBot="1">
      <c r="A7" s="188">
        <v>1</v>
      </c>
      <c r="B7" s="154">
        <v>2</v>
      </c>
      <c r="C7" s="154">
        <v>3</v>
      </c>
      <c r="D7" s="189">
        <v>4</v>
      </c>
    </row>
    <row r="8" spans="1:4" s="293" customFormat="1" ht="15.75" customHeight="1" thickBot="1">
      <c r="A8" s="107"/>
      <c r="B8" s="108"/>
      <c r="C8" s="108" t="s">
        <v>55</v>
      </c>
      <c r="D8" s="109"/>
    </row>
    <row r="9" spans="1:4" s="351" customFormat="1" ht="12" customHeight="1" thickBot="1">
      <c r="A9" s="110">
        <v>1</v>
      </c>
      <c r="B9" s="111"/>
      <c r="C9" s="112" t="s">
        <v>233</v>
      </c>
      <c r="D9" s="350">
        <f>SUM(D10:D13)</f>
        <v>49086</v>
      </c>
    </row>
    <row r="10" spans="1:4" s="352" customFormat="1" ht="12" customHeight="1">
      <c r="A10" s="113"/>
      <c r="B10" s="114">
        <v>1</v>
      </c>
      <c r="C10" s="85" t="s">
        <v>487</v>
      </c>
      <c r="D10" s="115">
        <v>30163</v>
      </c>
    </row>
    <row r="11" spans="1:4" s="352" customFormat="1" ht="12" customHeight="1">
      <c r="A11" s="113"/>
      <c r="B11" s="114">
        <v>2</v>
      </c>
      <c r="C11" s="85" t="s">
        <v>195</v>
      </c>
      <c r="D11" s="115">
        <v>9635</v>
      </c>
    </row>
    <row r="12" spans="1:4" s="352" customFormat="1" ht="12" customHeight="1">
      <c r="A12" s="113"/>
      <c r="B12" s="114">
        <v>3</v>
      </c>
      <c r="C12" s="85" t="s">
        <v>196</v>
      </c>
      <c r="D12" s="115">
        <v>9278</v>
      </c>
    </row>
    <row r="13" spans="1:4" s="352" customFormat="1" ht="12" customHeight="1" thickBot="1">
      <c r="A13" s="113"/>
      <c r="B13" s="114">
        <v>4</v>
      </c>
      <c r="C13" s="85" t="s">
        <v>197</v>
      </c>
      <c r="D13" s="115">
        <v>10</v>
      </c>
    </row>
    <row r="14" spans="1:4" s="351" customFormat="1" ht="12" customHeight="1" thickBot="1">
      <c r="A14" s="110">
        <v>2</v>
      </c>
      <c r="B14" s="111"/>
      <c r="C14" s="112" t="s">
        <v>57</v>
      </c>
      <c r="D14" s="353">
        <f>SUM(D15:D18)</f>
        <v>191809</v>
      </c>
    </row>
    <row r="15" spans="1:4" s="351" customFormat="1" ht="12" customHeight="1">
      <c r="A15" s="116"/>
      <c r="B15" s="117">
        <v>1</v>
      </c>
      <c r="C15" s="118" t="s">
        <v>120</v>
      </c>
      <c r="D15" s="119"/>
    </row>
    <row r="16" spans="1:4" s="351" customFormat="1" ht="12" customHeight="1">
      <c r="A16" s="120"/>
      <c r="B16" s="121">
        <v>2</v>
      </c>
      <c r="C16" s="87" t="s">
        <v>58</v>
      </c>
      <c r="D16" s="122">
        <v>59950</v>
      </c>
    </row>
    <row r="17" spans="1:4" s="352" customFormat="1" ht="12" customHeight="1">
      <c r="A17" s="113"/>
      <c r="B17" s="114">
        <v>3</v>
      </c>
      <c r="C17" s="85" t="s">
        <v>59</v>
      </c>
      <c r="D17" s="115">
        <v>130359</v>
      </c>
    </row>
    <row r="18" spans="1:4" s="352" customFormat="1" ht="12" customHeight="1" thickBot="1">
      <c r="A18" s="113"/>
      <c r="B18" s="114">
        <v>4</v>
      </c>
      <c r="C18" s="85" t="s">
        <v>60</v>
      </c>
      <c r="D18" s="115">
        <v>1500</v>
      </c>
    </row>
    <row r="19" spans="1:4" s="351" customFormat="1" ht="12" customHeight="1" thickBot="1">
      <c r="A19" s="110">
        <v>3</v>
      </c>
      <c r="B19" s="111"/>
      <c r="C19" s="112" t="s">
        <v>199</v>
      </c>
      <c r="D19" s="353">
        <f>SUM(D20:D28)</f>
        <v>504370</v>
      </c>
    </row>
    <row r="20" spans="1:4" s="352" customFormat="1" ht="12" customHeight="1">
      <c r="A20" s="113"/>
      <c r="B20" s="114">
        <v>1</v>
      </c>
      <c r="C20" s="85" t="s">
        <v>63</v>
      </c>
      <c r="D20" s="115">
        <v>256081</v>
      </c>
    </row>
    <row r="21" spans="1:4" s="352" customFormat="1" ht="12" customHeight="1">
      <c r="A21" s="113"/>
      <c r="B21" s="114">
        <v>2</v>
      </c>
      <c r="C21" s="85" t="s">
        <v>265</v>
      </c>
      <c r="D21" s="115"/>
    </row>
    <row r="22" spans="1:4" s="352" customFormat="1" ht="12" customHeight="1">
      <c r="A22" s="113"/>
      <c r="B22" s="114">
        <v>3</v>
      </c>
      <c r="C22" s="85" t="s">
        <v>488</v>
      </c>
      <c r="D22" s="115">
        <v>167500</v>
      </c>
    </row>
    <row r="23" spans="1:4" s="352" customFormat="1" ht="12" customHeight="1">
      <c r="A23" s="113"/>
      <c r="B23" s="114">
        <v>4</v>
      </c>
      <c r="C23" s="85" t="s">
        <v>64</v>
      </c>
      <c r="D23" s="115"/>
    </row>
    <row r="24" spans="1:4" s="352" customFormat="1" ht="12" customHeight="1">
      <c r="A24" s="113"/>
      <c r="B24" s="114">
        <v>5</v>
      </c>
      <c r="C24" s="85" t="s">
        <v>65</v>
      </c>
      <c r="D24" s="115"/>
    </row>
    <row r="25" spans="1:4" s="352" customFormat="1" ht="12" customHeight="1">
      <c r="A25" s="113"/>
      <c r="B25" s="114">
        <v>6</v>
      </c>
      <c r="C25" s="85" t="s">
        <v>66</v>
      </c>
      <c r="D25" s="115"/>
    </row>
    <row r="26" spans="1:4" s="352" customFormat="1" ht="12" customHeight="1">
      <c r="A26" s="113"/>
      <c r="B26" s="114">
        <v>7</v>
      </c>
      <c r="C26" s="85" t="s">
        <v>67</v>
      </c>
      <c r="D26" s="115"/>
    </row>
    <row r="27" spans="1:4" s="352" customFormat="1" ht="12" customHeight="1">
      <c r="A27" s="113"/>
      <c r="B27" s="114">
        <v>8</v>
      </c>
      <c r="C27" s="85" t="s">
        <v>266</v>
      </c>
      <c r="D27" s="115"/>
    </row>
    <row r="28" spans="1:4" s="352" customFormat="1" ht="12" customHeight="1" thickBot="1">
      <c r="A28" s="123"/>
      <c r="B28" s="124">
        <v>9</v>
      </c>
      <c r="C28" s="86" t="s">
        <v>267</v>
      </c>
      <c r="D28" s="125">
        <v>80789</v>
      </c>
    </row>
    <row r="29" spans="1:4" s="351" customFormat="1" ht="12" customHeight="1" thickBot="1">
      <c r="A29" s="110">
        <v>4</v>
      </c>
      <c r="B29" s="111"/>
      <c r="C29" s="112" t="s">
        <v>61</v>
      </c>
      <c r="D29" s="353">
        <f>SUM(D30:D32)</f>
        <v>200</v>
      </c>
    </row>
    <row r="30" spans="1:4" s="352" customFormat="1" ht="12" customHeight="1">
      <c r="A30" s="113"/>
      <c r="B30" s="114">
        <v>1</v>
      </c>
      <c r="C30" s="85" t="s">
        <v>62</v>
      </c>
      <c r="D30" s="115">
        <v>200</v>
      </c>
    </row>
    <row r="31" spans="1:4" s="352" customFormat="1" ht="12" customHeight="1">
      <c r="A31" s="113"/>
      <c r="B31" s="114">
        <v>2</v>
      </c>
      <c r="C31" s="85" t="s">
        <v>118</v>
      </c>
      <c r="D31" s="115"/>
    </row>
    <row r="32" spans="1:4" s="352" customFormat="1" ht="12" customHeight="1" thickBot="1">
      <c r="A32" s="113"/>
      <c r="B32" s="114">
        <v>3</v>
      </c>
      <c r="C32" s="85" t="s">
        <v>198</v>
      </c>
      <c r="D32" s="115"/>
    </row>
    <row r="33" spans="1:4" s="352" customFormat="1" ht="12" customHeight="1" thickBot="1">
      <c r="A33" s="110">
        <v>5</v>
      </c>
      <c r="B33" s="111"/>
      <c r="C33" s="112" t="s">
        <v>228</v>
      </c>
      <c r="D33" s="353">
        <f>SUM(D34:D38)</f>
        <v>83535</v>
      </c>
    </row>
    <row r="34" spans="1:4" s="352" customFormat="1" ht="12" customHeight="1">
      <c r="A34" s="126"/>
      <c r="B34" s="127">
        <v>1</v>
      </c>
      <c r="C34" s="128" t="s">
        <v>229</v>
      </c>
      <c r="D34" s="129">
        <v>83435</v>
      </c>
    </row>
    <row r="35" spans="1:4" s="352" customFormat="1" ht="12" customHeight="1">
      <c r="A35" s="113"/>
      <c r="B35" s="114">
        <v>2</v>
      </c>
      <c r="C35" s="128" t="s">
        <v>230</v>
      </c>
      <c r="D35" s="115"/>
    </row>
    <row r="36" spans="1:4" s="352" customFormat="1" ht="12" customHeight="1">
      <c r="A36" s="113"/>
      <c r="B36" s="114">
        <v>3</v>
      </c>
      <c r="C36" s="85" t="s">
        <v>261</v>
      </c>
      <c r="D36" s="115"/>
    </row>
    <row r="37" spans="1:4" s="352" customFormat="1" ht="12" customHeight="1">
      <c r="A37" s="113"/>
      <c r="B37" s="114">
        <v>4</v>
      </c>
      <c r="C37" s="130" t="s">
        <v>231</v>
      </c>
      <c r="D37" s="115"/>
    </row>
    <row r="38" spans="1:4" s="352" customFormat="1" ht="12" customHeight="1" thickBot="1">
      <c r="A38" s="123"/>
      <c r="B38" s="124">
        <v>5</v>
      </c>
      <c r="C38" s="86" t="s">
        <v>232</v>
      </c>
      <c r="D38" s="480">
        <v>100</v>
      </c>
    </row>
    <row r="39" spans="1:4" s="352" customFormat="1" ht="12" customHeight="1" thickBot="1">
      <c r="A39" s="167">
        <v>6</v>
      </c>
      <c r="B39" s="132"/>
      <c r="C39" s="484" t="s">
        <v>348</v>
      </c>
      <c r="D39" s="481">
        <f>SUM(D40:D41)</f>
        <v>0</v>
      </c>
    </row>
    <row r="40" spans="1:4" s="352" customFormat="1" ht="12" customHeight="1">
      <c r="A40" s="144"/>
      <c r="B40" s="121">
        <v>1</v>
      </c>
      <c r="C40" s="498" t="s">
        <v>349</v>
      </c>
      <c r="D40" s="482"/>
    </row>
    <row r="41" spans="1:4" s="352" customFormat="1" ht="12" customHeight="1" thickBot="1">
      <c r="A41" s="123"/>
      <c r="B41" s="124">
        <v>2</v>
      </c>
      <c r="C41" s="485" t="s">
        <v>350</v>
      </c>
      <c r="D41" s="480"/>
    </row>
    <row r="42" spans="1:4" s="351" customFormat="1" ht="12" customHeight="1" thickBot="1">
      <c r="A42" s="110">
        <v>7</v>
      </c>
      <c r="B42" s="111"/>
      <c r="C42" s="484" t="s">
        <v>351</v>
      </c>
      <c r="D42" s="483">
        <f>+D39+D33+D29+D19+D14+D9</f>
        <v>829000</v>
      </c>
    </row>
    <row r="43" spans="1:4" s="352" customFormat="1" ht="12" customHeight="1" thickBot="1">
      <c r="A43" s="167">
        <v>8</v>
      </c>
      <c r="B43" s="132"/>
      <c r="C43" s="500" t="s">
        <v>352</v>
      </c>
      <c r="D43" s="480"/>
    </row>
    <row r="44" spans="1:4" s="352" customFormat="1" ht="12" customHeight="1" thickBot="1">
      <c r="A44" s="501">
        <v>9</v>
      </c>
      <c r="B44" s="140"/>
      <c r="C44" s="500" t="s">
        <v>123</v>
      </c>
      <c r="D44" s="337"/>
    </row>
    <row r="45" spans="1:4" s="352" customFormat="1" ht="12" customHeight="1" thickBot="1">
      <c r="A45" s="497">
        <v>10</v>
      </c>
      <c r="B45" s="496"/>
      <c r="C45" s="484" t="s">
        <v>353</v>
      </c>
      <c r="D45" s="350">
        <f>SUM(D46:D51)</f>
        <v>66000</v>
      </c>
    </row>
    <row r="46" spans="1:4" s="352" customFormat="1" ht="12" customHeight="1">
      <c r="A46" s="494"/>
      <c r="B46" s="495">
        <v>1</v>
      </c>
      <c r="C46" s="85" t="s">
        <v>489</v>
      </c>
      <c r="D46" s="473">
        <v>66000</v>
      </c>
    </row>
    <row r="47" spans="1:4" s="352" customFormat="1" ht="12" customHeight="1">
      <c r="A47" s="491"/>
      <c r="B47" s="490">
        <v>2</v>
      </c>
      <c r="C47" s="85" t="s">
        <v>298</v>
      </c>
      <c r="D47" s="502"/>
    </row>
    <row r="48" spans="1:4" s="352" customFormat="1" ht="12" customHeight="1">
      <c r="A48" s="491"/>
      <c r="B48" s="490">
        <v>3</v>
      </c>
      <c r="C48" s="85" t="s">
        <v>299</v>
      </c>
      <c r="D48" s="502"/>
    </row>
    <row r="49" spans="1:4" s="352" customFormat="1" ht="12" customHeight="1">
      <c r="A49" s="491"/>
      <c r="B49" s="490">
        <v>4</v>
      </c>
      <c r="C49" s="85" t="s">
        <v>300</v>
      </c>
      <c r="D49" s="502"/>
    </row>
    <row r="50" spans="1:4" s="352" customFormat="1" ht="12" customHeight="1">
      <c r="A50" s="491"/>
      <c r="B50" s="490">
        <v>5</v>
      </c>
      <c r="C50" s="85" t="s">
        <v>354</v>
      </c>
      <c r="D50" s="502"/>
    </row>
    <row r="51" spans="1:4" s="352" customFormat="1" ht="12" customHeight="1" thickBot="1">
      <c r="A51" s="492"/>
      <c r="B51" s="493">
        <v>6</v>
      </c>
      <c r="C51" s="88" t="s">
        <v>305</v>
      </c>
      <c r="D51" s="517"/>
    </row>
    <row r="52" spans="1:4" s="352" customFormat="1" ht="15" customHeight="1" thickBot="1">
      <c r="A52" s="486"/>
      <c r="B52" s="487"/>
      <c r="C52" s="488" t="s">
        <v>32</v>
      </c>
      <c r="D52" s="489">
        <f>+D45+D44+D43+D42</f>
        <v>895000</v>
      </c>
    </row>
    <row r="53" spans="1:4" s="352" customFormat="1" ht="15" customHeight="1">
      <c r="A53" s="477"/>
      <c r="B53" s="477"/>
      <c r="C53" s="478"/>
      <c r="D53" s="479"/>
    </row>
    <row r="54" spans="1:4" ht="12.75">
      <c r="A54" s="133"/>
      <c r="B54" s="134"/>
      <c r="C54" s="134"/>
      <c r="D54" s="134"/>
    </row>
    <row r="55" spans="1:4" ht="13.5" thickBot="1">
      <c r="A55" s="133"/>
      <c r="B55" s="134"/>
      <c r="C55" s="134"/>
      <c r="D55" s="134"/>
    </row>
    <row r="56" spans="1:4" s="293" customFormat="1" ht="16.5" customHeight="1" thickBot="1">
      <c r="A56" s="135"/>
      <c r="B56" s="136"/>
      <c r="C56" s="197" t="s">
        <v>70</v>
      </c>
      <c r="D56" s="137"/>
    </row>
    <row r="57" spans="1:4" s="354" customFormat="1" ht="12" customHeight="1" thickBot="1">
      <c r="A57" s="110">
        <v>11</v>
      </c>
      <c r="B57" s="111"/>
      <c r="C57" s="112" t="s">
        <v>355</v>
      </c>
      <c r="D57" s="353">
        <f>D58+D60+D61+D62+SUM(D64:D71)</f>
        <v>707211</v>
      </c>
    </row>
    <row r="58" spans="1:4" ht="12" customHeight="1">
      <c r="A58" s="113"/>
      <c r="B58" s="114">
        <v>1</v>
      </c>
      <c r="C58" s="41" t="s">
        <v>35</v>
      </c>
      <c r="D58" s="115">
        <v>282086</v>
      </c>
    </row>
    <row r="59" spans="1:4" ht="12" customHeight="1">
      <c r="A59" s="113"/>
      <c r="B59" s="114"/>
      <c r="C59" s="198" t="s">
        <v>239</v>
      </c>
      <c r="D59" s="206"/>
    </row>
    <row r="60" spans="1:4" ht="12" customHeight="1">
      <c r="A60" s="113"/>
      <c r="B60" s="114">
        <v>2</v>
      </c>
      <c r="C60" s="29" t="s">
        <v>36</v>
      </c>
      <c r="D60" s="115">
        <v>78881</v>
      </c>
    </row>
    <row r="61" spans="1:4" ht="12" customHeight="1">
      <c r="A61" s="113"/>
      <c r="B61" s="114">
        <v>3</v>
      </c>
      <c r="C61" s="29" t="s">
        <v>245</v>
      </c>
      <c r="D61" s="115">
        <v>139849</v>
      </c>
    </row>
    <row r="62" spans="1:4" ht="12" customHeight="1">
      <c r="A62" s="113"/>
      <c r="B62" s="114">
        <v>4</v>
      </c>
      <c r="C62" s="45" t="s">
        <v>133</v>
      </c>
      <c r="D62" s="115">
        <v>5790</v>
      </c>
    </row>
    <row r="63" spans="1:4" ht="12" customHeight="1">
      <c r="A63" s="113"/>
      <c r="B63" s="114"/>
      <c r="C63" s="199" t="s">
        <v>237</v>
      </c>
      <c r="D63" s="206"/>
    </row>
    <row r="64" spans="1:4" ht="12" customHeight="1">
      <c r="A64" s="113"/>
      <c r="B64" s="114">
        <v>5</v>
      </c>
      <c r="C64" s="68" t="s">
        <v>201</v>
      </c>
      <c r="D64" s="115"/>
    </row>
    <row r="65" spans="1:4" ht="12" customHeight="1">
      <c r="A65" s="113"/>
      <c r="B65" s="114">
        <v>6</v>
      </c>
      <c r="C65" s="29" t="s">
        <v>189</v>
      </c>
      <c r="D65" s="115"/>
    </row>
    <row r="66" spans="1:4" ht="12" customHeight="1">
      <c r="A66" s="113"/>
      <c r="B66" s="114">
        <v>7</v>
      </c>
      <c r="C66" s="84" t="s">
        <v>212</v>
      </c>
      <c r="D66" s="115">
        <v>5100</v>
      </c>
    </row>
    <row r="67" spans="1:4" ht="12" customHeight="1">
      <c r="A67" s="113"/>
      <c r="B67" s="114">
        <v>8</v>
      </c>
      <c r="C67" s="84" t="s">
        <v>260</v>
      </c>
      <c r="D67" s="115"/>
    </row>
    <row r="68" spans="1:4" ht="12" customHeight="1">
      <c r="A68" s="113"/>
      <c r="B68" s="114">
        <v>9</v>
      </c>
      <c r="C68" s="29" t="s">
        <v>127</v>
      </c>
      <c r="D68" s="115">
        <v>181505</v>
      </c>
    </row>
    <row r="69" spans="1:4" ht="12" customHeight="1">
      <c r="A69" s="113"/>
      <c r="B69" s="114">
        <v>10</v>
      </c>
      <c r="C69" s="29" t="s">
        <v>37</v>
      </c>
      <c r="D69" s="115"/>
    </row>
    <row r="70" spans="1:4" ht="12" customHeight="1">
      <c r="A70" s="113"/>
      <c r="B70" s="114">
        <v>11</v>
      </c>
      <c r="C70" s="46" t="s">
        <v>204</v>
      </c>
      <c r="D70" s="115"/>
    </row>
    <row r="71" spans="1:4" ht="12" customHeight="1" thickBot="1">
      <c r="A71" s="113"/>
      <c r="B71" s="114">
        <v>12</v>
      </c>
      <c r="C71" s="69" t="s">
        <v>209</v>
      </c>
      <c r="D71" s="115">
        <v>14000</v>
      </c>
    </row>
    <row r="72" spans="1:4" s="354" customFormat="1" ht="12" customHeight="1" thickBot="1">
      <c r="A72" s="110">
        <v>12</v>
      </c>
      <c r="B72" s="111"/>
      <c r="C72" s="112" t="s">
        <v>73</v>
      </c>
      <c r="D72" s="353">
        <f>SUM(D73:D78)</f>
        <v>147089</v>
      </c>
    </row>
    <row r="73" spans="1:4" ht="12" customHeight="1">
      <c r="A73" s="113"/>
      <c r="B73" s="114">
        <v>1</v>
      </c>
      <c r="C73" s="34" t="s">
        <v>246</v>
      </c>
      <c r="D73" s="115">
        <v>146139</v>
      </c>
    </row>
    <row r="74" spans="1:4" ht="12" customHeight="1">
      <c r="A74" s="113"/>
      <c r="B74" s="114">
        <v>2</v>
      </c>
      <c r="C74" s="29" t="s">
        <v>247</v>
      </c>
      <c r="D74" s="115">
        <v>750</v>
      </c>
    </row>
    <row r="75" spans="1:4" ht="12" customHeight="1">
      <c r="A75" s="113"/>
      <c r="B75" s="114">
        <v>3</v>
      </c>
      <c r="C75" s="29" t="s">
        <v>191</v>
      </c>
      <c r="D75" s="115"/>
    </row>
    <row r="76" spans="1:4" ht="12" customHeight="1">
      <c r="A76" s="113"/>
      <c r="B76" s="114">
        <v>4</v>
      </c>
      <c r="C76" s="29" t="s">
        <v>215</v>
      </c>
      <c r="D76" s="115">
        <v>200</v>
      </c>
    </row>
    <row r="77" spans="1:4" ht="12" customHeight="1">
      <c r="A77" s="113"/>
      <c r="B77" s="114">
        <v>5</v>
      </c>
      <c r="C77" s="29" t="s">
        <v>126</v>
      </c>
      <c r="D77" s="115"/>
    </row>
    <row r="78" spans="1:4" ht="12" customHeight="1" thickBot="1">
      <c r="A78" s="113"/>
      <c r="B78" s="114">
        <v>6</v>
      </c>
      <c r="C78" s="46" t="s">
        <v>143</v>
      </c>
      <c r="D78" s="115"/>
    </row>
    <row r="79" spans="1:4" s="354" customFormat="1" ht="12" customHeight="1" thickBot="1">
      <c r="A79" s="110">
        <v>13</v>
      </c>
      <c r="B79" s="111"/>
      <c r="C79" s="112" t="s">
        <v>38</v>
      </c>
      <c r="D79" s="353">
        <f>SUM(D80:D81)</f>
        <v>8000</v>
      </c>
    </row>
    <row r="80" spans="1:4" ht="12" customHeight="1">
      <c r="A80" s="113"/>
      <c r="B80" s="114">
        <v>1</v>
      </c>
      <c r="C80" s="85" t="s">
        <v>75</v>
      </c>
      <c r="D80" s="115">
        <v>8000</v>
      </c>
    </row>
    <row r="81" spans="1:4" ht="12" customHeight="1" thickBot="1">
      <c r="A81" s="123"/>
      <c r="B81" s="124">
        <v>2</v>
      </c>
      <c r="C81" s="86" t="s">
        <v>76</v>
      </c>
      <c r="D81" s="125"/>
    </row>
    <row r="82" spans="1:4" ht="12" customHeight="1" thickBot="1">
      <c r="A82" s="110">
        <v>14</v>
      </c>
      <c r="B82" s="111"/>
      <c r="C82" s="112" t="s">
        <v>77</v>
      </c>
      <c r="D82" s="138"/>
    </row>
    <row r="83" spans="1:4" ht="12" customHeight="1" thickBot="1">
      <c r="A83" s="110">
        <v>15</v>
      </c>
      <c r="B83" s="111"/>
      <c r="C83" s="112" t="s">
        <v>356</v>
      </c>
      <c r="D83" s="350">
        <f>+D57+D72+D79+D82</f>
        <v>862300</v>
      </c>
    </row>
    <row r="84" spans="1:4" s="354" customFormat="1" ht="12" customHeight="1" thickBot="1">
      <c r="A84" s="110">
        <v>16</v>
      </c>
      <c r="B84" s="111"/>
      <c r="C84" s="112" t="s">
        <v>357</v>
      </c>
      <c r="D84" s="353">
        <f>SUM(D85:D90)</f>
        <v>32700</v>
      </c>
    </row>
    <row r="85" spans="1:4" s="354" customFormat="1" ht="12" customHeight="1">
      <c r="A85" s="113"/>
      <c r="B85" s="114">
        <v>1</v>
      </c>
      <c r="C85" s="29" t="s">
        <v>313</v>
      </c>
      <c r="D85" s="115">
        <v>20000</v>
      </c>
    </row>
    <row r="86" spans="1:4" s="354" customFormat="1" ht="12" customHeight="1">
      <c r="A86" s="113"/>
      <c r="B86" s="114">
        <v>2</v>
      </c>
      <c r="C86" s="29" t="s">
        <v>314</v>
      </c>
      <c r="D86" s="115"/>
    </row>
    <row r="87" spans="1:4" s="354" customFormat="1" ht="12" customHeight="1">
      <c r="A87" s="113"/>
      <c r="B87" s="114">
        <v>3</v>
      </c>
      <c r="C87" s="29" t="s">
        <v>315</v>
      </c>
      <c r="D87" s="115">
        <v>12700</v>
      </c>
    </row>
    <row r="88" spans="1:4" s="354" customFormat="1" ht="12" customHeight="1">
      <c r="A88" s="113"/>
      <c r="B88" s="114">
        <v>4</v>
      </c>
      <c r="C88" s="29" t="s">
        <v>316</v>
      </c>
      <c r="D88" s="115"/>
    </row>
    <row r="89" spans="1:4" ht="18" customHeight="1">
      <c r="A89" s="113"/>
      <c r="B89" s="114">
        <v>5</v>
      </c>
      <c r="C89" s="29" t="s">
        <v>317</v>
      </c>
      <c r="D89" s="115"/>
    </row>
    <row r="90" spans="1:4" ht="12" customHeight="1" thickBot="1">
      <c r="A90" s="113"/>
      <c r="B90" s="114">
        <v>6</v>
      </c>
      <c r="C90" s="29" t="s">
        <v>358</v>
      </c>
      <c r="D90" s="115"/>
    </row>
    <row r="91" spans="1:4" ht="12" customHeight="1" thickBot="1">
      <c r="A91" s="167">
        <v>17</v>
      </c>
      <c r="B91" s="132"/>
      <c r="C91" s="112" t="s">
        <v>148</v>
      </c>
      <c r="D91" s="138"/>
    </row>
    <row r="92" spans="1:4" ht="15" customHeight="1" thickBot="1">
      <c r="A92" s="139"/>
      <c r="B92" s="140"/>
      <c r="C92" s="191" t="s">
        <v>78</v>
      </c>
      <c r="D92" s="355">
        <f>+D83+D84+D91</f>
        <v>895000</v>
      </c>
    </row>
    <row r="93" ht="13.5" thickBot="1"/>
    <row r="94" spans="1:4" ht="15" customHeight="1" thickBot="1">
      <c r="A94" s="141" t="s">
        <v>359</v>
      </c>
      <c r="B94" s="142"/>
      <c r="C94" s="143"/>
      <c r="D94" s="404">
        <v>123</v>
      </c>
    </row>
    <row r="95" spans="1:4" ht="14.25" customHeight="1">
      <c r="A95" s="581"/>
      <c r="B95" s="581"/>
      <c r="C95" s="581"/>
      <c r="D95" s="581"/>
    </row>
  </sheetData>
  <sheetProtection formatCells="0"/>
  <mergeCells count="3">
    <mergeCell ref="C5:C6"/>
    <mergeCell ref="D5:D6"/>
    <mergeCell ref="A95:D9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 15. melléklet a……/….(….) önkormányzati rendelethez</oddHeader>
  </headerFooter>
  <rowBreaks count="1" manualBreakCount="1">
    <brk id="5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49"/>
  <sheetViews>
    <sheetView zoomScale="120" zoomScaleNormal="120" zoomScalePageLayoutView="0" workbookViewId="0" topLeftCell="A1">
      <selection activeCell="C1" sqref="C1:D1"/>
    </sheetView>
  </sheetViews>
  <sheetFormatPr defaultColWidth="9.00390625" defaultRowHeight="12.75"/>
  <cols>
    <col min="1" max="1" width="11.625" style="3" customWidth="1"/>
    <col min="2" max="2" width="11.625" style="1" customWidth="1"/>
    <col min="3" max="3" width="49.87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47"/>
      <c r="D1" s="90"/>
    </row>
    <row r="2" spans="1:4" s="6" customFormat="1" ht="15.75">
      <c r="A2" s="98" t="s">
        <v>45</v>
      </c>
      <c r="B2" s="99"/>
      <c r="C2" s="100" t="s">
        <v>46</v>
      </c>
      <c r="D2" s="101" t="s">
        <v>47</v>
      </c>
    </row>
    <row r="3" spans="1:4" s="6" customFormat="1" ht="16.5" thickBot="1">
      <c r="A3" s="102" t="s">
        <v>48</v>
      </c>
      <c r="B3" s="103"/>
      <c r="C3" s="431" t="s">
        <v>490</v>
      </c>
      <c r="D3" s="148" t="s">
        <v>47</v>
      </c>
    </row>
    <row r="4" spans="1:4" s="7" customFormat="1" ht="21" customHeight="1" thickBot="1">
      <c r="A4" s="106"/>
      <c r="B4" s="106"/>
      <c r="C4" s="106"/>
      <c r="D4" s="16" t="s">
        <v>50</v>
      </c>
    </row>
    <row r="5" spans="1:4" ht="36">
      <c r="A5" s="94" t="s">
        <v>51</v>
      </c>
      <c r="B5" s="95" t="s">
        <v>238</v>
      </c>
      <c r="C5" s="577" t="s">
        <v>52</v>
      </c>
      <c r="D5" s="579" t="s">
        <v>53</v>
      </c>
    </row>
    <row r="6" spans="1:4" ht="13.5" thickBot="1">
      <c r="A6" s="149" t="s">
        <v>54</v>
      </c>
      <c r="B6" s="150"/>
      <c r="C6" s="578"/>
      <c r="D6" s="580"/>
    </row>
    <row r="7" spans="1:4" s="4" customFormat="1" ht="12" customHeight="1" thickBot="1">
      <c r="A7" s="192">
        <v>1</v>
      </c>
      <c r="B7" s="193">
        <v>2</v>
      </c>
      <c r="C7" s="193">
        <v>3</v>
      </c>
      <c r="D7" s="194">
        <v>4</v>
      </c>
    </row>
    <row r="8" spans="1:4" s="9" customFormat="1" ht="15.75" customHeight="1" thickBot="1">
      <c r="A8" s="151"/>
      <c r="B8" s="152"/>
      <c r="C8" s="136" t="s">
        <v>55</v>
      </c>
      <c r="D8" s="153"/>
    </row>
    <row r="9" spans="1:4" s="8" customFormat="1" ht="12" customHeight="1" thickBot="1">
      <c r="A9" s="110">
        <v>1</v>
      </c>
      <c r="B9" s="111"/>
      <c r="C9" s="112" t="s">
        <v>56</v>
      </c>
      <c r="D9" s="356">
        <f>SUM(D10:D13)</f>
        <v>7475</v>
      </c>
    </row>
    <row r="10" spans="1:4" ht="12" customHeight="1">
      <c r="A10" s="113"/>
      <c r="B10" s="114">
        <v>1</v>
      </c>
      <c r="C10" s="85" t="s">
        <v>491</v>
      </c>
      <c r="D10" s="207">
        <v>4500</v>
      </c>
    </row>
    <row r="11" spans="1:4" ht="12" customHeight="1">
      <c r="A11" s="113"/>
      <c r="B11" s="114">
        <v>2</v>
      </c>
      <c r="C11" s="85" t="s">
        <v>195</v>
      </c>
      <c r="D11" s="207">
        <v>1500</v>
      </c>
    </row>
    <row r="12" spans="1:4" ht="12" customHeight="1">
      <c r="A12" s="113"/>
      <c r="B12" s="114">
        <v>3</v>
      </c>
      <c r="C12" s="85" t="s">
        <v>196</v>
      </c>
      <c r="D12" s="207">
        <v>1475</v>
      </c>
    </row>
    <row r="13" spans="1:4" ht="12" customHeight="1" thickBot="1">
      <c r="A13" s="113"/>
      <c r="B13" s="114">
        <v>4</v>
      </c>
      <c r="C13" s="85" t="s">
        <v>197</v>
      </c>
      <c r="D13" s="207"/>
    </row>
    <row r="14" spans="1:4" ht="12" customHeight="1" thickBot="1">
      <c r="A14" s="110">
        <v>2</v>
      </c>
      <c r="B14" s="132"/>
      <c r="C14" s="112" t="s">
        <v>61</v>
      </c>
      <c r="D14" s="208"/>
    </row>
    <row r="15" spans="1:4" s="8" customFormat="1" ht="12" customHeight="1" thickBot="1">
      <c r="A15" s="110">
        <v>3</v>
      </c>
      <c r="B15" s="111"/>
      <c r="C15" s="112" t="s">
        <v>228</v>
      </c>
      <c r="D15" s="357">
        <f>SUM(D16:D22)</f>
        <v>500</v>
      </c>
    </row>
    <row r="16" spans="1:4" s="2" customFormat="1" ht="12" customHeight="1">
      <c r="A16" s="126"/>
      <c r="B16" s="127">
        <v>1</v>
      </c>
      <c r="C16" s="128" t="s">
        <v>229</v>
      </c>
      <c r="D16" s="209">
        <v>500</v>
      </c>
    </row>
    <row r="17" spans="1:4" s="2" customFormat="1" ht="12" customHeight="1">
      <c r="A17" s="113"/>
      <c r="B17" s="114">
        <v>2</v>
      </c>
      <c r="C17" s="128" t="s">
        <v>230</v>
      </c>
      <c r="D17" s="207"/>
    </row>
    <row r="18" spans="1:4" s="2" customFormat="1" ht="12" customHeight="1">
      <c r="A18" s="113"/>
      <c r="B18" s="114">
        <v>3</v>
      </c>
      <c r="C18" s="85" t="s">
        <v>261</v>
      </c>
      <c r="D18" s="207"/>
    </row>
    <row r="19" spans="1:4" s="2" customFormat="1" ht="12" customHeight="1">
      <c r="A19" s="113"/>
      <c r="B19" s="114">
        <v>4</v>
      </c>
      <c r="C19" s="130" t="s">
        <v>231</v>
      </c>
      <c r="D19" s="207"/>
    </row>
    <row r="20" spans="1:4" s="2" customFormat="1" ht="12" customHeight="1">
      <c r="A20" s="123"/>
      <c r="B20" s="124">
        <v>5</v>
      </c>
      <c r="C20" s="85" t="s">
        <v>232</v>
      </c>
      <c r="D20" s="210"/>
    </row>
    <row r="21" spans="1:4" s="2" customFormat="1" ht="12" customHeight="1">
      <c r="A21" s="123"/>
      <c r="B21" s="124">
        <v>6</v>
      </c>
      <c r="C21" s="128" t="s">
        <v>121</v>
      </c>
      <c r="D21" s="210"/>
    </row>
    <row r="22" spans="1:4" s="2" customFormat="1" ht="12" customHeight="1" thickBot="1">
      <c r="A22" s="145"/>
      <c r="B22" s="146">
        <v>7</v>
      </c>
      <c r="C22" s="499" t="s">
        <v>123</v>
      </c>
      <c r="D22" s="212"/>
    </row>
    <row r="23" spans="1:4" ht="12" customHeight="1" thickBot="1">
      <c r="A23" s="155">
        <v>4</v>
      </c>
      <c r="B23" s="156"/>
      <c r="C23" s="157" t="s">
        <v>80</v>
      </c>
      <c r="D23" s="213"/>
    </row>
    <row r="24" spans="1:4" s="2" customFormat="1" ht="15" customHeight="1" thickBot="1">
      <c r="A24" s="131"/>
      <c r="B24" s="132"/>
      <c r="C24" s="190" t="s">
        <v>32</v>
      </c>
      <c r="D24" s="358">
        <f>D9+D14+D15+D23</f>
        <v>7975</v>
      </c>
    </row>
    <row r="25" spans="1:4" s="2" customFormat="1" ht="12.75" customHeight="1" thickBot="1">
      <c r="A25" s="158"/>
      <c r="B25" s="159"/>
      <c r="C25" s="160"/>
      <c r="D25" s="214"/>
    </row>
    <row r="26" spans="1:4" s="9" customFormat="1" ht="15" customHeight="1" thickBot="1">
      <c r="A26" s="151"/>
      <c r="B26" s="152"/>
      <c r="C26" s="136" t="s">
        <v>70</v>
      </c>
      <c r="D26" s="215"/>
    </row>
    <row r="27" spans="1:4" s="8" customFormat="1" ht="12" customHeight="1" thickBot="1">
      <c r="A27" s="110">
        <v>5</v>
      </c>
      <c r="B27" s="111"/>
      <c r="C27" s="112" t="s">
        <v>355</v>
      </c>
      <c r="D27" s="357">
        <f>D28+SUM(D30:D37)+SUM(D39:D40)</f>
        <v>148773</v>
      </c>
    </row>
    <row r="28" spans="1:4" ht="12" customHeight="1">
      <c r="A28" s="113"/>
      <c r="B28" s="114">
        <v>1</v>
      </c>
      <c r="C28" s="41" t="s">
        <v>35</v>
      </c>
      <c r="D28" s="207">
        <v>86551</v>
      </c>
    </row>
    <row r="29" spans="1:4" ht="12" customHeight="1">
      <c r="A29" s="113"/>
      <c r="B29" s="114"/>
      <c r="C29" s="198" t="s">
        <v>239</v>
      </c>
      <c r="D29" s="216"/>
    </row>
    <row r="30" spans="1:4" ht="12" customHeight="1">
      <c r="A30" s="113"/>
      <c r="B30" s="114">
        <v>2</v>
      </c>
      <c r="C30" s="29" t="s">
        <v>36</v>
      </c>
      <c r="D30" s="207">
        <v>22539</v>
      </c>
    </row>
    <row r="31" spans="1:4" ht="12" customHeight="1">
      <c r="A31" s="123"/>
      <c r="B31" s="124">
        <v>3</v>
      </c>
      <c r="C31" s="29" t="s">
        <v>245</v>
      </c>
      <c r="D31" s="210">
        <v>39683</v>
      </c>
    </row>
    <row r="32" spans="1:4" ht="12" customHeight="1">
      <c r="A32" s="123"/>
      <c r="B32" s="124">
        <v>4</v>
      </c>
      <c r="C32" s="45" t="s">
        <v>133</v>
      </c>
      <c r="D32" s="210"/>
    </row>
    <row r="33" spans="1:4" ht="12" customHeight="1">
      <c r="A33" s="123"/>
      <c r="B33" s="124">
        <v>5</v>
      </c>
      <c r="C33" s="68" t="s">
        <v>234</v>
      </c>
      <c r="D33" s="210"/>
    </row>
    <row r="34" spans="1:4" ht="12" customHeight="1">
      <c r="A34" s="123"/>
      <c r="B34" s="124">
        <v>6</v>
      </c>
      <c r="C34" s="29" t="s">
        <v>189</v>
      </c>
      <c r="D34" s="210"/>
    </row>
    <row r="35" spans="1:4" ht="12" customHeight="1">
      <c r="A35" s="123"/>
      <c r="B35" s="124">
        <v>7</v>
      </c>
      <c r="C35" s="84" t="s">
        <v>216</v>
      </c>
      <c r="D35" s="210"/>
    </row>
    <row r="36" spans="1:4" s="8" customFormat="1" ht="12" customHeight="1">
      <c r="A36" s="113"/>
      <c r="B36" s="114">
        <v>8</v>
      </c>
      <c r="C36" s="29" t="s">
        <v>127</v>
      </c>
      <c r="D36" s="207"/>
    </row>
    <row r="37" spans="1:4" s="8" customFormat="1" ht="12" customHeight="1">
      <c r="A37" s="126"/>
      <c r="B37" s="127">
        <v>9</v>
      </c>
      <c r="C37" s="29" t="s">
        <v>37</v>
      </c>
      <c r="D37" s="209"/>
    </row>
    <row r="38" spans="1:4" s="8" customFormat="1" ht="12" customHeight="1">
      <c r="A38" s="126"/>
      <c r="B38" s="127"/>
      <c r="C38" s="200" t="s">
        <v>262</v>
      </c>
      <c r="D38" s="217"/>
    </row>
    <row r="39" spans="1:4" ht="12" customHeight="1">
      <c r="A39" s="126"/>
      <c r="B39" s="127">
        <v>10</v>
      </c>
      <c r="C39" s="46" t="s">
        <v>204</v>
      </c>
      <c r="D39" s="209"/>
    </row>
    <row r="40" spans="1:4" ht="12" customHeight="1" thickBot="1">
      <c r="A40" s="113"/>
      <c r="B40" s="114">
        <v>11</v>
      </c>
      <c r="C40" s="69" t="s">
        <v>209</v>
      </c>
      <c r="D40" s="207"/>
    </row>
    <row r="41" spans="1:4" s="8" customFormat="1" ht="12" customHeight="1" thickBot="1">
      <c r="A41" s="110">
        <v>6</v>
      </c>
      <c r="B41" s="111"/>
      <c r="C41" s="112" t="s">
        <v>73</v>
      </c>
      <c r="D41" s="357">
        <f>SUM(D42:D45)</f>
        <v>375</v>
      </c>
    </row>
    <row r="42" spans="1:4" ht="12" customHeight="1">
      <c r="A42" s="113"/>
      <c r="B42" s="114">
        <v>1</v>
      </c>
      <c r="C42" s="85" t="s">
        <v>246</v>
      </c>
      <c r="D42" s="207"/>
    </row>
    <row r="43" spans="1:4" ht="12" customHeight="1">
      <c r="A43" s="113"/>
      <c r="B43" s="114">
        <v>2</v>
      </c>
      <c r="C43" s="85" t="s">
        <v>247</v>
      </c>
      <c r="D43" s="207">
        <v>375</v>
      </c>
    </row>
    <row r="44" spans="1:4" ht="12" customHeight="1">
      <c r="A44" s="113"/>
      <c r="B44" s="114">
        <v>3</v>
      </c>
      <c r="C44" s="85" t="s">
        <v>235</v>
      </c>
      <c r="D44" s="207"/>
    </row>
    <row r="45" spans="1:4" ht="12" customHeight="1" thickBot="1">
      <c r="A45" s="113"/>
      <c r="B45" s="114">
        <v>4</v>
      </c>
      <c r="C45" s="85" t="s">
        <v>74</v>
      </c>
      <c r="D45" s="207"/>
    </row>
    <row r="46" spans="1:4" ht="15" customHeight="1" thickBot="1">
      <c r="A46" s="131"/>
      <c r="B46" s="132"/>
      <c r="C46" s="190" t="s">
        <v>78</v>
      </c>
      <c r="D46" s="358">
        <f>D27+D41</f>
        <v>149148</v>
      </c>
    </row>
    <row r="47" ht="9.75" customHeight="1" thickBot="1"/>
    <row r="48" spans="1:4" ht="15" customHeight="1" thickBot="1">
      <c r="A48" s="161" t="s">
        <v>359</v>
      </c>
      <c r="B48" s="24"/>
      <c r="C48" s="162"/>
      <c r="D48" s="403">
        <v>44.5</v>
      </c>
    </row>
    <row r="49" spans="1:4" ht="14.25" customHeight="1">
      <c r="A49" s="582"/>
      <c r="B49" s="582"/>
      <c r="C49" s="582"/>
      <c r="D49" s="582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 16. melléklet a……/….(….) önkormányzati rendelethez</oddHeader>
  </headerFooter>
  <rowBreaks count="1" manualBreakCount="1">
    <brk id="202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C1" sqref="C1:D1"/>
    </sheetView>
  </sheetViews>
  <sheetFormatPr defaultColWidth="9.00390625" defaultRowHeight="12.75"/>
  <cols>
    <col min="1" max="1" width="11.875" style="3" customWidth="1"/>
    <col min="2" max="2" width="11.50390625" style="1" customWidth="1"/>
    <col min="3" max="3" width="51.37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0"/>
    </row>
    <row r="2" spans="1:4" s="6" customFormat="1" ht="15.75">
      <c r="A2" s="17" t="s">
        <v>45</v>
      </c>
      <c r="B2" s="18"/>
      <c r="C2" s="19" t="s">
        <v>46</v>
      </c>
      <c r="D2" s="20" t="s">
        <v>47</v>
      </c>
    </row>
    <row r="3" spans="1:4" s="6" customFormat="1" ht="16.5" thickBot="1">
      <c r="A3" s="21" t="s">
        <v>48</v>
      </c>
      <c r="B3" s="22"/>
      <c r="C3" s="432" t="s">
        <v>492</v>
      </c>
      <c r="D3" s="23" t="s">
        <v>81</v>
      </c>
    </row>
    <row r="4" spans="1:4" s="7" customFormat="1" ht="21" customHeight="1" thickBot="1">
      <c r="A4" s="106"/>
      <c r="B4" s="106"/>
      <c r="C4" s="106"/>
      <c r="D4" s="16" t="s">
        <v>50</v>
      </c>
    </row>
    <row r="5" spans="1:4" ht="36">
      <c r="A5" s="94" t="s">
        <v>51</v>
      </c>
      <c r="B5" s="95" t="s">
        <v>238</v>
      </c>
      <c r="C5" s="577" t="s">
        <v>52</v>
      </c>
      <c r="D5" s="579" t="s">
        <v>53</v>
      </c>
    </row>
    <row r="6" spans="1:4" ht="13.5" thickBot="1">
      <c r="A6" s="149" t="s">
        <v>54</v>
      </c>
      <c r="B6" s="150"/>
      <c r="C6" s="578"/>
      <c r="D6" s="580"/>
    </row>
    <row r="7" spans="1:4" s="4" customFormat="1" ht="12" customHeight="1" thickBot="1">
      <c r="A7" s="192">
        <v>1</v>
      </c>
      <c r="B7" s="193">
        <v>2</v>
      </c>
      <c r="C7" s="193">
        <v>3</v>
      </c>
      <c r="D7" s="194">
        <v>4</v>
      </c>
    </row>
    <row r="8" spans="1:4" s="9" customFormat="1" ht="15.75" customHeight="1" thickBot="1">
      <c r="A8" s="151"/>
      <c r="B8" s="152"/>
      <c r="C8" s="136" t="s">
        <v>55</v>
      </c>
      <c r="D8" s="153"/>
    </row>
    <row r="9" spans="1:4" s="8" customFormat="1" ht="12" customHeight="1" thickBot="1">
      <c r="A9" s="110">
        <v>1</v>
      </c>
      <c r="B9" s="111"/>
      <c r="C9" s="112" t="s">
        <v>56</v>
      </c>
      <c r="D9" s="356">
        <f>SUM(D10:D13)</f>
        <v>2925</v>
      </c>
    </row>
    <row r="10" spans="1:4" ht="12" customHeight="1">
      <c r="A10" s="113"/>
      <c r="B10" s="114">
        <v>1</v>
      </c>
      <c r="C10" s="85" t="s">
        <v>487</v>
      </c>
      <c r="D10" s="207">
        <v>2100</v>
      </c>
    </row>
    <row r="11" spans="1:4" ht="12" customHeight="1">
      <c r="A11" s="113"/>
      <c r="B11" s="114">
        <v>2</v>
      </c>
      <c r="C11" s="85" t="s">
        <v>195</v>
      </c>
      <c r="D11" s="207">
        <v>300</v>
      </c>
    </row>
    <row r="12" spans="1:4" ht="12" customHeight="1">
      <c r="A12" s="113"/>
      <c r="B12" s="114">
        <v>3</v>
      </c>
      <c r="C12" s="85" t="s">
        <v>196</v>
      </c>
      <c r="D12" s="207">
        <v>525</v>
      </c>
    </row>
    <row r="13" spans="1:4" ht="12" customHeight="1" thickBot="1">
      <c r="A13" s="113"/>
      <c r="B13" s="114">
        <v>4</v>
      </c>
      <c r="C13" s="85" t="s">
        <v>197</v>
      </c>
      <c r="D13" s="207"/>
    </row>
    <row r="14" spans="1:4" ht="12" customHeight="1" thickBot="1">
      <c r="A14" s="110">
        <v>2</v>
      </c>
      <c r="B14" s="132"/>
      <c r="C14" s="112" t="s">
        <v>61</v>
      </c>
      <c r="D14" s="208"/>
    </row>
    <row r="15" spans="1:4" s="8" customFormat="1" ht="12" customHeight="1" thickBot="1">
      <c r="A15" s="110">
        <v>3</v>
      </c>
      <c r="B15" s="111"/>
      <c r="C15" s="112" t="s">
        <v>228</v>
      </c>
      <c r="D15" s="357">
        <f>SUM(D16:D22)</f>
        <v>0</v>
      </c>
    </row>
    <row r="16" spans="1:4" s="2" customFormat="1" ht="12" customHeight="1">
      <c r="A16" s="126"/>
      <c r="B16" s="127">
        <v>1</v>
      </c>
      <c r="C16" s="128" t="s">
        <v>229</v>
      </c>
      <c r="D16" s="209"/>
    </row>
    <row r="17" spans="1:4" s="2" customFormat="1" ht="12" customHeight="1">
      <c r="A17" s="113"/>
      <c r="B17" s="114">
        <v>2</v>
      </c>
      <c r="C17" s="128" t="s">
        <v>230</v>
      </c>
      <c r="D17" s="207"/>
    </row>
    <row r="18" spans="1:4" s="2" customFormat="1" ht="12" customHeight="1">
      <c r="A18" s="113"/>
      <c r="B18" s="114">
        <v>3</v>
      </c>
      <c r="C18" s="85" t="s">
        <v>261</v>
      </c>
      <c r="D18" s="207"/>
    </row>
    <row r="19" spans="1:4" s="2" customFormat="1" ht="12" customHeight="1">
      <c r="A19" s="113"/>
      <c r="B19" s="114">
        <v>4</v>
      </c>
      <c r="C19" s="130" t="s">
        <v>231</v>
      </c>
      <c r="D19" s="207"/>
    </row>
    <row r="20" spans="1:4" s="2" customFormat="1" ht="12" customHeight="1">
      <c r="A20" s="113"/>
      <c r="B20" s="114">
        <v>5</v>
      </c>
      <c r="C20" s="85" t="s">
        <v>232</v>
      </c>
      <c r="D20" s="207"/>
    </row>
    <row r="21" spans="1:4" ht="12" customHeight="1">
      <c r="A21" s="144"/>
      <c r="B21" s="121">
        <v>6</v>
      </c>
      <c r="C21" s="87" t="s">
        <v>121</v>
      </c>
      <c r="D21" s="211"/>
    </row>
    <row r="22" spans="1:4" ht="12" customHeight="1" thickBot="1">
      <c r="A22" s="145"/>
      <c r="B22" s="146">
        <v>7</v>
      </c>
      <c r="C22" s="88" t="s">
        <v>123</v>
      </c>
      <c r="D22" s="212"/>
    </row>
    <row r="23" spans="1:4" ht="12" customHeight="1" thickBot="1">
      <c r="A23" s="155">
        <v>4</v>
      </c>
      <c r="B23" s="156"/>
      <c r="C23" s="157" t="s">
        <v>80</v>
      </c>
      <c r="D23" s="213"/>
    </row>
    <row r="24" spans="1:4" s="2" customFormat="1" ht="15" customHeight="1" thickBot="1">
      <c r="A24" s="131"/>
      <c r="B24" s="132"/>
      <c r="C24" s="190" t="s">
        <v>32</v>
      </c>
      <c r="D24" s="358">
        <f>D9+D14+D15+D23</f>
        <v>2925</v>
      </c>
    </row>
    <row r="25" spans="1:4" s="2" customFormat="1" ht="12.75" customHeight="1" thickBot="1">
      <c r="A25" s="158"/>
      <c r="B25" s="159"/>
      <c r="C25" s="160"/>
      <c r="D25" s="214"/>
    </row>
    <row r="26" spans="1:4" s="9" customFormat="1" ht="15" customHeight="1" thickBot="1">
      <c r="A26" s="151"/>
      <c r="B26" s="152"/>
      <c r="C26" s="136" t="s">
        <v>70</v>
      </c>
      <c r="D26" s="215"/>
    </row>
    <row r="27" spans="1:4" s="8" customFormat="1" ht="12" customHeight="1" thickBot="1">
      <c r="A27" s="110">
        <v>5</v>
      </c>
      <c r="B27" s="111"/>
      <c r="C27" s="112" t="s">
        <v>355</v>
      </c>
      <c r="D27" s="357">
        <f>D28+SUM(D30:D37)+SUM(D39:D40)</f>
        <v>81227</v>
      </c>
    </row>
    <row r="28" spans="1:4" ht="12" customHeight="1">
      <c r="A28" s="113"/>
      <c r="B28" s="114">
        <v>1</v>
      </c>
      <c r="C28" s="41" t="s">
        <v>35</v>
      </c>
      <c r="D28" s="207">
        <v>48665</v>
      </c>
    </row>
    <row r="29" spans="1:4" ht="12" customHeight="1">
      <c r="A29" s="113"/>
      <c r="B29" s="114"/>
      <c r="C29" s="198" t="s">
        <v>239</v>
      </c>
      <c r="D29" s="216"/>
    </row>
    <row r="30" spans="1:4" ht="12" customHeight="1">
      <c r="A30" s="113"/>
      <c r="B30" s="114">
        <v>2</v>
      </c>
      <c r="C30" s="29" t="s">
        <v>36</v>
      </c>
      <c r="D30" s="207">
        <v>13054</v>
      </c>
    </row>
    <row r="31" spans="1:4" ht="12" customHeight="1">
      <c r="A31" s="123"/>
      <c r="B31" s="124">
        <v>3</v>
      </c>
      <c r="C31" s="29" t="s">
        <v>245</v>
      </c>
      <c r="D31" s="210">
        <v>19508</v>
      </c>
    </row>
    <row r="32" spans="1:4" ht="12" customHeight="1">
      <c r="A32" s="123"/>
      <c r="B32" s="124">
        <v>4</v>
      </c>
      <c r="C32" s="45" t="s">
        <v>133</v>
      </c>
      <c r="D32" s="210"/>
    </row>
    <row r="33" spans="1:4" ht="12" customHeight="1">
      <c r="A33" s="123"/>
      <c r="B33" s="124">
        <v>5</v>
      </c>
      <c r="C33" s="68" t="s">
        <v>234</v>
      </c>
      <c r="D33" s="210"/>
    </row>
    <row r="34" spans="1:4" ht="12" customHeight="1">
      <c r="A34" s="123"/>
      <c r="B34" s="124">
        <v>6</v>
      </c>
      <c r="C34" s="29" t="s">
        <v>189</v>
      </c>
      <c r="D34" s="210"/>
    </row>
    <row r="35" spans="1:4" ht="12" customHeight="1">
      <c r="A35" s="123"/>
      <c r="B35" s="124">
        <v>7</v>
      </c>
      <c r="C35" s="84" t="s">
        <v>216</v>
      </c>
      <c r="D35" s="210"/>
    </row>
    <row r="36" spans="1:4" s="8" customFormat="1" ht="12" customHeight="1">
      <c r="A36" s="113"/>
      <c r="B36" s="114">
        <v>8</v>
      </c>
      <c r="C36" s="29" t="s">
        <v>127</v>
      </c>
      <c r="D36" s="207"/>
    </row>
    <row r="37" spans="1:4" s="8" customFormat="1" ht="12" customHeight="1">
      <c r="A37" s="126"/>
      <c r="B37" s="127">
        <v>9</v>
      </c>
      <c r="C37" s="29" t="s">
        <v>37</v>
      </c>
      <c r="D37" s="209"/>
    </row>
    <row r="38" spans="1:4" s="8" customFormat="1" ht="12" customHeight="1">
      <c r="A38" s="126"/>
      <c r="B38" s="127"/>
      <c r="C38" s="200" t="s">
        <v>262</v>
      </c>
      <c r="D38" s="217"/>
    </row>
    <row r="39" spans="1:4" ht="12" customHeight="1">
      <c r="A39" s="126"/>
      <c r="B39" s="127">
        <v>10</v>
      </c>
      <c r="C39" s="46" t="s">
        <v>204</v>
      </c>
      <c r="D39" s="209"/>
    </row>
    <row r="40" spans="1:4" ht="12" customHeight="1" thickBot="1">
      <c r="A40" s="113"/>
      <c r="B40" s="114">
        <v>11</v>
      </c>
      <c r="C40" s="69" t="s">
        <v>209</v>
      </c>
      <c r="D40" s="207"/>
    </row>
    <row r="41" spans="1:4" s="8" customFormat="1" ht="12" customHeight="1" thickBot="1">
      <c r="A41" s="110">
        <v>6</v>
      </c>
      <c r="B41" s="111"/>
      <c r="C41" s="112" t="s">
        <v>73</v>
      </c>
      <c r="D41" s="357">
        <f>SUM(D42:D45)</f>
        <v>0</v>
      </c>
    </row>
    <row r="42" spans="1:4" ht="12" customHeight="1">
      <c r="A42" s="113"/>
      <c r="B42" s="114">
        <v>1</v>
      </c>
      <c r="C42" s="85" t="s">
        <v>246</v>
      </c>
      <c r="D42" s="207"/>
    </row>
    <row r="43" spans="1:4" ht="12" customHeight="1">
      <c r="A43" s="113"/>
      <c r="B43" s="114">
        <v>2</v>
      </c>
      <c r="C43" s="85" t="s">
        <v>247</v>
      </c>
      <c r="D43" s="207"/>
    </row>
    <row r="44" spans="1:4" ht="12" customHeight="1">
      <c r="A44" s="113"/>
      <c r="B44" s="114">
        <v>3</v>
      </c>
      <c r="C44" s="85" t="s">
        <v>235</v>
      </c>
      <c r="D44" s="207"/>
    </row>
    <row r="45" spans="1:4" ht="12" customHeight="1" thickBot="1">
      <c r="A45" s="113"/>
      <c r="B45" s="114">
        <v>4</v>
      </c>
      <c r="C45" s="85" t="s">
        <v>74</v>
      </c>
      <c r="D45" s="207"/>
    </row>
    <row r="46" spans="1:4" ht="15" customHeight="1" thickBot="1">
      <c r="A46" s="131"/>
      <c r="B46" s="132"/>
      <c r="C46" s="190" t="s">
        <v>78</v>
      </c>
      <c r="D46" s="358">
        <f>D27+D41</f>
        <v>81227</v>
      </c>
    </row>
    <row r="47" ht="9.75" customHeight="1" thickBot="1"/>
    <row r="48" spans="1:4" ht="15" customHeight="1" thickBot="1">
      <c r="A48" s="161" t="s">
        <v>359</v>
      </c>
      <c r="B48" s="24"/>
      <c r="C48" s="162"/>
      <c r="D48" s="403">
        <v>26</v>
      </c>
    </row>
    <row r="49" spans="1:4" ht="14.25" customHeight="1">
      <c r="A49" s="582"/>
      <c r="B49" s="582"/>
      <c r="C49" s="582"/>
      <c r="D49" s="582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 17.melléklet a……/….(….) önkormányzati rendelethez</oddHeader>
  </headerFooter>
  <rowBreaks count="1" manualBreakCount="1">
    <brk id="202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C1" sqref="C1:D1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9.1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0"/>
    </row>
    <row r="2" spans="1:4" s="6" customFormat="1" ht="15.75">
      <c r="A2" s="17" t="s">
        <v>45</v>
      </c>
      <c r="B2" s="18"/>
      <c r="C2" s="19" t="s">
        <v>46</v>
      </c>
      <c r="D2" s="20" t="s">
        <v>47</v>
      </c>
    </row>
    <row r="3" spans="1:4" s="6" customFormat="1" ht="16.5" thickBot="1">
      <c r="A3" s="21" t="s">
        <v>48</v>
      </c>
      <c r="B3" s="22"/>
      <c r="C3" s="432" t="s">
        <v>493</v>
      </c>
      <c r="D3" s="23" t="s">
        <v>82</v>
      </c>
    </row>
    <row r="4" spans="1:4" s="7" customFormat="1" ht="21" customHeight="1" thickBot="1">
      <c r="A4" s="106"/>
      <c r="B4" s="106"/>
      <c r="C4" s="106"/>
      <c r="D4" s="16" t="s">
        <v>50</v>
      </c>
    </row>
    <row r="5" spans="1:4" ht="36">
      <c r="A5" s="94" t="s">
        <v>51</v>
      </c>
      <c r="B5" s="95" t="s">
        <v>238</v>
      </c>
      <c r="C5" s="577" t="s">
        <v>52</v>
      </c>
      <c r="D5" s="579" t="s">
        <v>53</v>
      </c>
    </row>
    <row r="6" spans="1:4" ht="13.5" thickBot="1">
      <c r="A6" s="149" t="s">
        <v>54</v>
      </c>
      <c r="B6" s="150"/>
      <c r="C6" s="578"/>
      <c r="D6" s="580"/>
    </row>
    <row r="7" spans="1:4" s="4" customFormat="1" ht="12" customHeight="1" thickBot="1">
      <c r="A7" s="192">
        <v>1</v>
      </c>
      <c r="B7" s="193">
        <v>2</v>
      </c>
      <c r="C7" s="193">
        <v>3</v>
      </c>
      <c r="D7" s="194">
        <v>4</v>
      </c>
    </row>
    <row r="8" spans="1:4" s="9" customFormat="1" ht="15.75" customHeight="1" thickBot="1">
      <c r="A8" s="151"/>
      <c r="B8" s="152"/>
      <c r="C8" s="136" t="s">
        <v>55</v>
      </c>
      <c r="D8" s="153"/>
    </row>
    <row r="9" spans="1:4" s="8" customFormat="1" ht="12" customHeight="1" thickBot="1">
      <c r="A9" s="110">
        <v>1</v>
      </c>
      <c r="B9" s="111"/>
      <c r="C9" s="112" t="s">
        <v>56</v>
      </c>
      <c r="D9" s="356">
        <f>SUM(D10:D13)</f>
        <v>9220</v>
      </c>
    </row>
    <row r="10" spans="1:4" ht="12" customHeight="1">
      <c r="A10" s="113"/>
      <c r="B10" s="114">
        <v>1</v>
      </c>
      <c r="C10" s="85" t="s">
        <v>487</v>
      </c>
      <c r="D10" s="207">
        <v>200</v>
      </c>
    </row>
    <row r="11" spans="1:4" ht="12" customHeight="1">
      <c r="A11" s="113"/>
      <c r="B11" s="114">
        <v>2</v>
      </c>
      <c r="C11" s="85" t="s">
        <v>195</v>
      </c>
      <c r="D11" s="207">
        <v>7615</v>
      </c>
    </row>
    <row r="12" spans="1:4" ht="12" customHeight="1">
      <c r="A12" s="113"/>
      <c r="B12" s="114">
        <v>3</v>
      </c>
      <c r="C12" s="85" t="s">
        <v>196</v>
      </c>
      <c r="D12" s="207">
        <v>1395</v>
      </c>
    </row>
    <row r="13" spans="1:4" ht="12" customHeight="1" thickBot="1">
      <c r="A13" s="113"/>
      <c r="B13" s="114">
        <v>4</v>
      </c>
      <c r="C13" s="85" t="s">
        <v>197</v>
      </c>
      <c r="D13" s="207">
        <v>10</v>
      </c>
    </row>
    <row r="14" spans="1:4" ht="12" customHeight="1" thickBot="1">
      <c r="A14" s="110">
        <v>2</v>
      </c>
      <c r="B14" s="132"/>
      <c r="C14" s="112" t="s">
        <v>61</v>
      </c>
      <c r="D14" s="208">
        <v>1700</v>
      </c>
    </row>
    <row r="15" spans="1:4" s="8" customFormat="1" ht="12" customHeight="1" thickBot="1">
      <c r="A15" s="110">
        <v>3</v>
      </c>
      <c r="B15" s="111"/>
      <c r="C15" s="112" t="s">
        <v>228</v>
      </c>
      <c r="D15" s="357">
        <f>SUM(D16:D22)</f>
        <v>580415</v>
      </c>
    </row>
    <row r="16" spans="1:4" s="2" customFormat="1" ht="12" customHeight="1">
      <c r="A16" s="126"/>
      <c r="B16" s="127">
        <v>1</v>
      </c>
      <c r="C16" s="128" t="s">
        <v>229</v>
      </c>
      <c r="D16" s="209"/>
    </row>
    <row r="17" spans="1:4" s="2" customFormat="1" ht="12" customHeight="1">
      <c r="A17" s="113"/>
      <c r="B17" s="114">
        <v>2</v>
      </c>
      <c r="C17" s="128" t="s">
        <v>379</v>
      </c>
      <c r="D17" s="207">
        <v>167500</v>
      </c>
    </row>
    <row r="18" spans="1:4" s="2" customFormat="1" ht="12" customHeight="1">
      <c r="A18" s="113"/>
      <c r="B18" s="114">
        <v>3</v>
      </c>
      <c r="C18" s="85" t="s">
        <v>494</v>
      </c>
      <c r="D18" s="207">
        <v>59950</v>
      </c>
    </row>
    <row r="19" spans="1:4" s="2" customFormat="1" ht="12" customHeight="1">
      <c r="A19" s="113"/>
      <c r="B19" s="114">
        <v>4</v>
      </c>
      <c r="C19" s="130" t="s">
        <v>231</v>
      </c>
      <c r="D19" s="207">
        <v>75717</v>
      </c>
    </row>
    <row r="20" spans="1:4" s="2" customFormat="1" ht="12" customHeight="1">
      <c r="A20" s="113"/>
      <c r="B20" s="114">
        <v>5</v>
      </c>
      <c r="C20" s="85" t="s">
        <v>232</v>
      </c>
      <c r="D20" s="207">
        <v>80889</v>
      </c>
    </row>
    <row r="21" spans="1:4" ht="12" customHeight="1">
      <c r="A21" s="144"/>
      <c r="B21" s="121">
        <v>6</v>
      </c>
      <c r="C21" s="87" t="s">
        <v>495</v>
      </c>
      <c r="D21" s="211">
        <v>130359</v>
      </c>
    </row>
    <row r="22" spans="1:4" ht="12" customHeight="1" thickBot="1">
      <c r="A22" s="145"/>
      <c r="B22" s="146">
        <v>7</v>
      </c>
      <c r="C22" s="88" t="s">
        <v>496</v>
      </c>
      <c r="D22" s="212">
        <v>66000</v>
      </c>
    </row>
    <row r="23" spans="1:4" ht="12" customHeight="1" thickBot="1">
      <c r="A23" s="155">
        <v>4</v>
      </c>
      <c r="B23" s="156"/>
      <c r="C23" s="157" t="s">
        <v>80</v>
      </c>
      <c r="D23" s="213">
        <v>256081</v>
      </c>
    </row>
    <row r="24" spans="1:4" s="2" customFormat="1" ht="15" customHeight="1" thickBot="1">
      <c r="A24" s="131"/>
      <c r="B24" s="132"/>
      <c r="C24" s="190" t="s">
        <v>32</v>
      </c>
      <c r="D24" s="358">
        <f>D9+D14+D15+D23</f>
        <v>847416</v>
      </c>
    </row>
    <row r="25" spans="1:4" s="2" customFormat="1" ht="12.75" customHeight="1" thickBot="1">
      <c r="A25" s="158"/>
      <c r="B25" s="159"/>
      <c r="C25" s="160"/>
      <c r="D25" s="214"/>
    </row>
    <row r="26" spans="1:4" s="9" customFormat="1" ht="15" customHeight="1" thickBot="1">
      <c r="A26" s="151"/>
      <c r="B26" s="152"/>
      <c r="C26" s="136" t="s">
        <v>70</v>
      </c>
      <c r="D26" s="215"/>
    </row>
    <row r="27" spans="1:4" s="8" customFormat="1" ht="12" customHeight="1" thickBot="1">
      <c r="A27" s="110">
        <v>5</v>
      </c>
      <c r="B27" s="111"/>
      <c r="C27" s="112" t="s">
        <v>71</v>
      </c>
      <c r="D27" s="357">
        <f>D28+SUM(D30:D37)+SUM(D39:D40)</f>
        <v>397884</v>
      </c>
    </row>
    <row r="28" spans="1:4" ht="12" customHeight="1">
      <c r="A28" s="113"/>
      <c r="B28" s="114">
        <v>1</v>
      </c>
      <c r="C28" s="41" t="s">
        <v>35</v>
      </c>
      <c r="D28" s="207">
        <v>99931</v>
      </c>
    </row>
    <row r="29" spans="1:4" ht="12" customHeight="1">
      <c r="A29" s="113"/>
      <c r="B29" s="114"/>
      <c r="C29" s="198" t="s">
        <v>239</v>
      </c>
      <c r="D29" s="216"/>
    </row>
    <row r="30" spans="1:4" ht="12" customHeight="1">
      <c r="A30" s="113"/>
      <c r="B30" s="114">
        <v>2</v>
      </c>
      <c r="C30" s="29" t="s">
        <v>36</v>
      </c>
      <c r="D30" s="207">
        <v>30707</v>
      </c>
    </row>
    <row r="31" spans="1:4" ht="12" customHeight="1">
      <c r="A31" s="123"/>
      <c r="B31" s="124">
        <v>3</v>
      </c>
      <c r="C31" s="29" t="s">
        <v>245</v>
      </c>
      <c r="D31" s="210">
        <v>53381</v>
      </c>
    </row>
    <row r="32" spans="1:4" ht="12" customHeight="1">
      <c r="A32" s="123"/>
      <c r="B32" s="124">
        <v>4</v>
      </c>
      <c r="C32" s="45" t="s">
        <v>133</v>
      </c>
      <c r="D32" s="210">
        <v>5260</v>
      </c>
    </row>
    <row r="33" spans="1:4" ht="12" customHeight="1">
      <c r="A33" s="123"/>
      <c r="B33" s="124">
        <v>5</v>
      </c>
      <c r="C33" s="68" t="s">
        <v>234</v>
      </c>
      <c r="D33" s="210"/>
    </row>
    <row r="34" spans="1:4" ht="12" customHeight="1">
      <c r="A34" s="123"/>
      <c r="B34" s="124">
        <v>6</v>
      </c>
      <c r="C34" s="29" t="s">
        <v>189</v>
      </c>
      <c r="D34" s="210"/>
    </row>
    <row r="35" spans="1:4" ht="12" customHeight="1">
      <c r="A35" s="123"/>
      <c r="B35" s="124">
        <v>7</v>
      </c>
      <c r="C35" s="84" t="s">
        <v>216</v>
      </c>
      <c r="D35" s="210">
        <v>5100</v>
      </c>
    </row>
    <row r="36" spans="1:4" s="8" customFormat="1" ht="12" customHeight="1">
      <c r="A36" s="113"/>
      <c r="B36" s="114">
        <v>8</v>
      </c>
      <c r="C36" s="29" t="s">
        <v>127</v>
      </c>
      <c r="D36" s="207">
        <v>181505</v>
      </c>
    </row>
    <row r="37" spans="1:4" s="8" customFormat="1" ht="12" customHeight="1">
      <c r="A37" s="126"/>
      <c r="B37" s="127">
        <v>9</v>
      </c>
      <c r="C37" s="29" t="s">
        <v>37</v>
      </c>
      <c r="D37" s="209"/>
    </row>
    <row r="38" spans="1:4" s="8" customFormat="1" ht="12" customHeight="1">
      <c r="A38" s="126"/>
      <c r="B38" s="127"/>
      <c r="C38" s="200" t="s">
        <v>262</v>
      </c>
      <c r="D38" s="217"/>
    </row>
    <row r="39" spans="1:4" ht="12" customHeight="1">
      <c r="A39" s="126"/>
      <c r="B39" s="127">
        <v>10</v>
      </c>
      <c r="C39" s="46" t="s">
        <v>75</v>
      </c>
      <c r="D39" s="209">
        <v>8000</v>
      </c>
    </row>
    <row r="40" spans="1:4" ht="12" customHeight="1" thickBot="1">
      <c r="A40" s="113"/>
      <c r="B40" s="114">
        <v>11</v>
      </c>
      <c r="C40" s="69" t="s">
        <v>209</v>
      </c>
      <c r="D40" s="207">
        <v>14000</v>
      </c>
    </row>
    <row r="41" spans="1:4" s="8" customFormat="1" ht="12" customHeight="1" thickBot="1">
      <c r="A41" s="110">
        <v>6</v>
      </c>
      <c r="B41" s="111"/>
      <c r="C41" s="112" t="s">
        <v>73</v>
      </c>
      <c r="D41" s="357">
        <f>SUM(D42:D45)</f>
        <v>179414</v>
      </c>
    </row>
    <row r="42" spans="1:4" ht="12" customHeight="1">
      <c r="A42" s="113"/>
      <c r="B42" s="114">
        <v>1</v>
      </c>
      <c r="C42" s="85" t="s">
        <v>246</v>
      </c>
      <c r="D42" s="207">
        <v>146139</v>
      </c>
    </row>
    <row r="43" spans="1:4" ht="12" customHeight="1">
      <c r="A43" s="113"/>
      <c r="B43" s="114">
        <v>2</v>
      </c>
      <c r="C43" s="85" t="s">
        <v>247</v>
      </c>
      <c r="D43" s="207">
        <v>375</v>
      </c>
    </row>
    <row r="44" spans="1:4" ht="12" customHeight="1">
      <c r="A44" s="113"/>
      <c r="B44" s="114">
        <v>3</v>
      </c>
      <c r="C44" s="85" t="s">
        <v>497</v>
      </c>
      <c r="D44" s="207">
        <v>32700</v>
      </c>
    </row>
    <row r="45" spans="1:4" ht="12" customHeight="1" thickBot="1">
      <c r="A45" s="113"/>
      <c r="B45" s="114">
        <v>4</v>
      </c>
      <c r="C45" s="85" t="s">
        <v>498</v>
      </c>
      <c r="D45" s="207">
        <v>200</v>
      </c>
    </row>
    <row r="46" spans="1:4" ht="15" customHeight="1" thickBot="1">
      <c r="A46" s="131"/>
      <c r="B46" s="132"/>
      <c r="C46" s="190" t="s">
        <v>78</v>
      </c>
      <c r="D46" s="358">
        <f>D27+D41</f>
        <v>577298</v>
      </c>
    </row>
    <row r="47" ht="9.75" customHeight="1" thickBot="1"/>
    <row r="48" spans="1:4" ht="15" customHeight="1" thickBot="1">
      <c r="A48" s="161" t="s">
        <v>359</v>
      </c>
      <c r="B48" s="24"/>
      <c r="C48" s="162"/>
      <c r="D48" s="403">
        <v>22.5</v>
      </c>
    </row>
    <row r="49" spans="1:4" ht="14.25" customHeight="1">
      <c r="A49" s="582"/>
      <c r="B49" s="582"/>
      <c r="C49" s="582"/>
      <c r="D49" s="582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 18.melléklet a……/….(….) önkormányzati rendelethez</oddHeader>
  </headerFooter>
  <rowBreaks count="1" manualBreakCount="1">
    <brk id="202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D49"/>
  <sheetViews>
    <sheetView zoomScale="120" zoomScaleNormal="120" zoomScalePageLayoutView="0" workbookViewId="0" topLeftCell="A1">
      <selection activeCell="C1" sqref="C1:D1"/>
    </sheetView>
  </sheetViews>
  <sheetFormatPr defaultColWidth="9.00390625" defaultRowHeight="12.75"/>
  <cols>
    <col min="1" max="1" width="11.625" style="3" customWidth="1"/>
    <col min="2" max="2" width="11.125" style="1" customWidth="1"/>
    <col min="3" max="3" width="48.5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0"/>
    </row>
    <row r="2" spans="1:4" s="6" customFormat="1" ht="15.75">
      <c r="A2" s="17" t="s">
        <v>45</v>
      </c>
      <c r="B2" s="18"/>
      <c r="C2" s="19" t="s">
        <v>46</v>
      </c>
      <c r="D2" s="20" t="s">
        <v>47</v>
      </c>
    </row>
    <row r="3" spans="1:4" s="6" customFormat="1" ht="16.5" thickBot="1">
      <c r="A3" s="21" t="s">
        <v>48</v>
      </c>
      <c r="B3" s="22"/>
      <c r="C3" s="432" t="s">
        <v>499</v>
      </c>
      <c r="D3" s="23" t="s">
        <v>83</v>
      </c>
    </row>
    <row r="4" spans="1:4" s="7" customFormat="1" ht="21" customHeight="1" thickBot="1">
      <c r="A4" s="106"/>
      <c r="B4" s="106"/>
      <c r="C4" s="106"/>
      <c r="D4" s="16" t="s">
        <v>50</v>
      </c>
    </row>
    <row r="5" spans="1:4" ht="36">
      <c r="A5" s="94" t="s">
        <v>51</v>
      </c>
      <c r="B5" s="95" t="s">
        <v>238</v>
      </c>
      <c r="C5" s="577" t="s">
        <v>52</v>
      </c>
      <c r="D5" s="579" t="s">
        <v>53</v>
      </c>
    </row>
    <row r="6" spans="1:4" ht="13.5" thickBot="1">
      <c r="A6" s="149" t="s">
        <v>54</v>
      </c>
      <c r="B6" s="150"/>
      <c r="C6" s="578"/>
      <c r="D6" s="580"/>
    </row>
    <row r="7" spans="1:4" s="4" customFormat="1" ht="12" customHeight="1" thickBot="1">
      <c r="A7" s="192">
        <v>1</v>
      </c>
      <c r="B7" s="193">
        <v>2</v>
      </c>
      <c r="C7" s="193">
        <v>3</v>
      </c>
      <c r="D7" s="194">
        <v>4</v>
      </c>
    </row>
    <row r="8" spans="1:4" s="9" customFormat="1" ht="15.75" customHeight="1" thickBot="1">
      <c r="A8" s="151"/>
      <c r="B8" s="152"/>
      <c r="C8" s="136" t="s">
        <v>55</v>
      </c>
      <c r="D8" s="153"/>
    </row>
    <row r="9" spans="1:4" s="8" customFormat="1" ht="12" customHeight="1" thickBot="1">
      <c r="A9" s="110">
        <v>1</v>
      </c>
      <c r="B9" s="111"/>
      <c r="C9" s="112" t="s">
        <v>56</v>
      </c>
      <c r="D9" s="356">
        <f>SUM(D10:D13)</f>
        <v>29466</v>
      </c>
    </row>
    <row r="10" spans="1:4" ht="12" customHeight="1">
      <c r="A10" s="113"/>
      <c r="B10" s="114">
        <v>1</v>
      </c>
      <c r="C10" s="85" t="s">
        <v>487</v>
      </c>
      <c r="D10" s="207">
        <v>23363</v>
      </c>
    </row>
    <row r="11" spans="1:4" ht="12" customHeight="1">
      <c r="A11" s="113"/>
      <c r="B11" s="114">
        <v>2</v>
      </c>
      <c r="C11" s="85" t="s">
        <v>195</v>
      </c>
      <c r="D11" s="207">
        <v>220</v>
      </c>
    </row>
    <row r="12" spans="1:4" ht="12" customHeight="1">
      <c r="A12" s="113"/>
      <c r="B12" s="114">
        <v>3</v>
      </c>
      <c r="C12" s="85" t="s">
        <v>196</v>
      </c>
      <c r="D12" s="207">
        <v>5883</v>
      </c>
    </row>
    <row r="13" spans="1:4" ht="12" customHeight="1" thickBot="1">
      <c r="A13" s="113"/>
      <c r="B13" s="114">
        <v>4</v>
      </c>
      <c r="C13" s="85" t="s">
        <v>197</v>
      </c>
      <c r="D13" s="207"/>
    </row>
    <row r="14" spans="1:4" ht="12" customHeight="1" thickBot="1">
      <c r="A14" s="110">
        <v>2</v>
      </c>
      <c r="B14" s="132"/>
      <c r="C14" s="112" t="s">
        <v>61</v>
      </c>
      <c r="D14" s="208"/>
    </row>
    <row r="15" spans="1:4" s="8" customFormat="1" ht="12" customHeight="1" thickBot="1">
      <c r="A15" s="110">
        <v>3</v>
      </c>
      <c r="B15" s="111"/>
      <c r="C15" s="112" t="s">
        <v>228</v>
      </c>
      <c r="D15" s="357">
        <f>SUM(D16:D22)</f>
        <v>7218</v>
      </c>
    </row>
    <row r="16" spans="1:4" s="2" customFormat="1" ht="12" customHeight="1">
      <c r="A16" s="126"/>
      <c r="B16" s="127">
        <v>1</v>
      </c>
      <c r="C16" s="128" t="s">
        <v>229</v>
      </c>
      <c r="D16" s="209">
        <v>7218</v>
      </c>
    </row>
    <row r="17" spans="1:4" s="2" customFormat="1" ht="12" customHeight="1">
      <c r="A17" s="113"/>
      <c r="B17" s="114">
        <v>2</v>
      </c>
      <c r="C17" s="128" t="s">
        <v>230</v>
      </c>
      <c r="D17" s="207"/>
    </row>
    <row r="18" spans="1:4" s="2" customFormat="1" ht="12" customHeight="1">
      <c r="A18" s="113"/>
      <c r="B18" s="114">
        <v>3</v>
      </c>
      <c r="C18" s="85" t="s">
        <v>261</v>
      </c>
      <c r="D18" s="207"/>
    </row>
    <row r="19" spans="1:4" s="2" customFormat="1" ht="12" customHeight="1">
      <c r="A19" s="113"/>
      <c r="B19" s="114">
        <v>4</v>
      </c>
      <c r="C19" s="130" t="s">
        <v>231</v>
      </c>
      <c r="D19" s="207"/>
    </row>
    <row r="20" spans="1:4" s="2" customFormat="1" ht="12" customHeight="1">
      <c r="A20" s="113"/>
      <c r="B20" s="114">
        <v>5</v>
      </c>
      <c r="C20" s="85" t="s">
        <v>232</v>
      </c>
      <c r="D20" s="207"/>
    </row>
    <row r="21" spans="1:4" ht="12" customHeight="1">
      <c r="A21" s="144"/>
      <c r="B21" s="121">
        <v>6</v>
      </c>
      <c r="C21" s="87" t="s">
        <v>121</v>
      </c>
      <c r="D21" s="211"/>
    </row>
    <row r="22" spans="1:4" ht="12" customHeight="1" thickBot="1">
      <c r="A22" s="145"/>
      <c r="B22" s="146">
        <v>7</v>
      </c>
      <c r="C22" s="88" t="s">
        <v>123</v>
      </c>
      <c r="D22" s="212"/>
    </row>
    <row r="23" spans="1:4" ht="12" customHeight="1" thickBot="1">
      <c r="A23" s="155">
        <v>4</v>
      </c>
      <c r="B23" s="156"/>
      <c r="C23" s="157" t="s">
        <v>80</v>
      </c>
      <c r="D23" s="213"/>
    </row>
    <row r="24" spans="1:4" s="2" customFormat="1" ht="15" customHeight="1" thickBot="1">
      <c r="A24" s="131"/>
      <c r="B24" s="132"/>
      <c r="C24" s="190" t="s">
        <v>32</v>
      </c>
      <c r="D24" s="358">
        <f>D9+D14+D15+D23</f>
        <v>36684</v>
      </c>
    </row>
    <row r="25" spans="1:4" s="2" customFormat="1" ht="12.75" customHeight="1" thickBot="1">
      <c r="A25" s="158"/>
      <c r="B25" s="159"/>
      <c r="C25" s="160"/>
      <c r="D25" s="214"/>
    </row>
    <row r="26" spans="1:4" s="9" customFormat="1" ht="15" customHeight="1" thickBot="1">
      <c r="A26" s="151"/>
      <c r="B26" s="152"/>
      <c r="C26" s="136" t="s">
        <v>70</v>
      </c>
      <c r="D26" s="215"/>
    </row>
    <row r="27" spans="1:4" s="8" customFormat="1" ht="12" customHeight="1" thickBot="1">
      <c r="A27" s="110">
        <v>5</v>
      </c>
      <c r="B27" s="111"/>
      <c r="C27" s="112" t="s">
        <v>71</v>
      </c>
      <c r="D27" s="357">
        <f>D28+SUM(D30:D37)+SUM(D39:D40)</f>
        <v>87327</v>
      </c>
    </row>
    <row r="28" spans="1:4" ht="12" customHeight="1">
      <c r="A28" s="113"/>
      <c r="B28" s="114">
        <v>1</v>
      </c>
      <c r="C28" s="41" t="s">
        <v>35</v>
      </c>
      <c r="D28" s="207">
        <v>46939</v>
      </c>
    </row>
    <row r="29" spans="1:4" ht="12" customHeight="1">
      <c r="A29" s="113"/>
      <c r="B29" s="114"/>
      <c r="C29" s="198" t="s">
        <v>239</v>
      </c>
      <c r="D29" s="216"/>
    </row>
    <row r="30" spans="1:4" ht="12" customHeight="1">
      <c r="A30" s="113"/>
      <c r="B30" s="114">
        <v>2</v>
      </c>
      <c r="C30" s="29" t="s">
        <v>36</v>
      </c>
      <c r="D30" s="207">
        <v>12581</v>
      </c>
    </row>
    <row r="31" spans="1:4" ht="12" customHeight="1">
      <c r="A31" s="123"/>
      <c r="B31" s="124">
        <v>3</v>
      </c>
      <c r="C31" s="29" t="s">
        <v>245</v>
      </c>
      <c r="D31" s="210">
        <v>27277</v>
      </c>
    </row>
    <row r="32" spans="1:4" ht="12" customHeight="1">
      <c r="A32" s="123"/>
      <c r="B32" s="124">
        <v>4</v>
      </c>
      <c r="C32" s="45" t="s">
        <v>133</v>
      </c>
      <c r="D32" s="210">
        <v>530</v>
      </c>
    </row>
    <row r="33" spans="1:4" ht="12" customHeight="1">
      <c r="A33" s="123"/>
      <c r="B33" s="124">
        <v>5</v>
      </c>
      <c r="C33" s="68" t="s">
        <v>234</v>
      </c>
      <c r="D33" s="210"/>
    </row>
    <row r="34" spans="1:4" ht="12" customHeight="1">
      <c r="A34" s="123"/>
      <c r="B34" s="124">
        <v>6</v>
      </c>
      <c r="C34" s="29" t="s">
        <v>189</v>
      </c>
      <c r="D34" s="210"/>
    </row>
    <row r="35" spans="1:4" ht="12" customHeight="1">
      <c r="A35" s="123"/>
      <c r="B35" s="124">
        <v>7</v>
      </c>
      <c r="C35" s="84" t="s">
        <v>216</v>
      </c>
      <c r="D35" s="210"/>
    </row>
    <row r="36" spans="1:4" s="8" customFormat="1" ht="12" customHeight="1">
      <c r="A36" s="113"/>
      <c r="B36" s="114">
        <v>8</v>
      </c>
      <c r="C36" s="29" t="s">
        <v>127</v>
      </c>
      <c r="D36" s="207"/>
    </row>
    <row r="37" spans="1:4" s="8" customFormat="1" ht="12" customHeight="1">
      <c r="A37" s="126"/>
      <c r="B37" s="127">
        <v>9</v>
      </c>
      <c r="C37" s="29" t="s">
        <v>37</v>
      </c>
      <c r="D37" s="209"/>
    </row>
    <row r="38" spans="1:4" s="8" customFormat="1" ht="12" customHeight="1">
      <c r="A38" s="126"/>
      <c r="B38" s="127"/>
      <c r="C38" s="200" t="s">
        <v>262</v>
      </c>
      <c r="D38" s="217"/>
    </row>
    <row r="39" spans="1:4" ht="12" customHeight="1">
      <c r="A39" s="126"/>
      <c r="B39" s="127">
        <v>10</v>
      </c>
      <c r="C39" s="46" t="s">
        <v>204</v>
      </c>
      <c r="D39" s="209"/>
    </row>
    <row r="40" spans="1:4" ht="12" customHeight="1" thickBot="1">
      <c r="A40" s="113"/>
      <c r="B40" s="114">
        <v>11</v>
      </c>
      <c r="C40" s="69" t="s">
        <v>209</v>
      </c>
      <c r="D40" s="207"/>
    </row>
    <row r="41" spans="1:4" s="8" customFormat="1" ht="12" customHeight="1" thickBot="1">
      <c r="A41" s="110">
        <v>6</v>
      </c>
      <c r="B41" s="111"/>
      <c r="C41" s="112" t="s">
        <v>73</v>
      </c>
      <c r="D41" s="357">
        <f>SUM(D42:D45)</f>
        <v>0</v>
      </c>
    </row>
    <row r="42" spans="1:4" ht="12" customHeight="1">
      <c r="A42" s="113"/>
      <c r="B42" s="114">
        <v>1</v>
      </c>
      <c r="C42" s="85" t="s">
        <v>246</v>
      </c>
      <c r="D42" s="207"/>
    </row>
    <row r="43" spans="1:4" ht="12" customHeight="1">
      <c r="A43" s="113"/>
      <c r="B43" s="114">
        <v>2</v>
      </c>
      <c r="C43" s="85" t="s">
        <v>247</v>
      </c>
      <c r="D43" s="207"/>
    </row>
    <row r="44" spans="1:4" ht="12" customHeight="1">
      <c r="A44" s="113"/>
      <c r="B44" s="114">
        <v>3</v>
      </c>
      <c r="C44" s="85" t="s">
        <v>235</v>
      </c>
      <c r="D44" s="207"/>
    </row>
    <row r="45" spans="1:4" ht="12" customHeight="1" thickBot="1">
      <c r="A45" s="113"/>
      <c r="B45" s="114">
        <v>4</v>
      </c>
      <c r="C45" s="85" t="s">
        <v>74</v>
      </c>
      <c r="D45" s="207"/>
    </row>
    <row r="46" spans="1:4" ht="15" customHeight="1" thickBot="1">
      <c r="A46" s="131"/>
      <c r="B46" s="132"/>
      <c r="C46" s="190" t="s">
        <v>78</v>
      </c>
      <c r="D46" s="358">
        <f>D27+D41</f>
        <v>87327</v>
      </c>
    </row>
    <row r="47" ht="9.75" customHeight="1" thickBot="1"/>
    <row r="48" spans="1:4" ht="15" customHeight="1" thickBot="1">
      <c r="A48" s="161" t="s">
        <v>359</v>
      </c>
      <c r="B48" s="24"/>
      <c r="C48" s="162"/>
      <c r="D48" s="403">
        <v>30</v>
      </c>
    </row>
    <row r="49" spans="1:4" ht="14.25" customHeight="1">
      <c r="A49" s="582"/>
      <c r="B49" s="582"/>
      <c r="C49" s="582"/>
      <c r="D49" s="582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 19. melléklet a……/….(….) önkormányzati rendelethez</oddHeader>
  </headerFooter>
  <rowBreaks count="1" manualBreakCount="1">
    <brk id="20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E10" sqref="E10"/>
    </sheetView>
  </sheetViews>
  <sheetFormatPr defaultColWidth="9.00390625" defaultRowHeight="12.75"/>
  <cols>
    <col min="1" max="1" width="10.625" style="0" customWidth="1"/>
    <col min="2" max="2" width="12.125" style="0" customWidth="1"/>
    <col min="3" max="3" width="26.625" style="0" customWidth="1"/>
    <col min="4" max="4" width="40.00390625" style="0" customWidth="1"/>
  </cols>
  <sheetData>
    <row r="1" spans="1:4" ht="18.75">
      <c r="A1" s="586"/>
      <c r="B1" s="586"/>
      <c r="C1" s="586"/>
      <c r="D1" s="586"/>
    </row>
    <row r="3" spans="1:5" ht="15.75">
      <c r="A3" s="588" t="s">
        <v>512</v>
      </c>
      <c r="B3" s="589"/>
      <c r="C3" s="589"/>
      <c r="D3" s="589"/>
      <c r="E3" s="589"/>
    </row>
    <row r="7" spans="1:8" ht="15.75">
      <c r="A7" s="591" t="s">
        <v>518</v>
      </c>
      <c r="B7" s="591"/>
      <c r="C7" s="591"/>
      <c r="D7" s="591"/>
      <c r="E7" s="591"/>
      <c r="F7" s="591"/>
      <c r="G7" s="591"/>
      <c r="H7" s="591"/>
    </row>
    <row r="8" spans="1:8" ht="15.75">
      <c r="A8" s="591" t="s">
        <v>519</v>
      </c>
      <c r="B8" s="591"/>
      <c r="C8" s="591"/>
      <c r="D8" s="591"/>
      <c r="E8" s="591"/>
      <c r="F8" s="591"/>
      <c r="G8" s="591"/>
      <c r="H8" s="591"/>
    </row>
    <row r="9" spans="1:8" ht="15.75">
      <c r="A9" s="591" t="s">
        <v>520</v>
      </c>
      <c r="B9" s="591"/>
      <c r="C9" s="591"/>
      <c r="D9" s="591"/>
      <c r="E9" s="591"/>
      <c r="F9" s="591"/>
      <c r="G9" s="591"/>
      <c r="H9" s="591"/>
    </row>
  </sheetData>
  <mergeCells count="2">
    <mergeCell ref="A1:D1"/>
    <mergeCell ref="A3:E3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&amp;C&amp;"Times New Roman CE,Félkövér"&amp;12 2 melléklet a……/….(….)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:IV1"/>
    </sheetView>
  </sheetViews>
  <sheetFormatPr defaultColWidth="9.00390625" defaultRowHeight="12.75"/>
  <cols>
    <col min="1" max="1" width="5.875" style="362" customWidth="1"/>
    <col min="2" max="2" width="25.875" style="384" customWidth="1"/>
    <col min="3" max="14" width="8.875" style="384" customWidth="1"/>
    <col min="15" max="15" width="12.125" style="362" customWidth="1"/>
    <col min="16" max="16384" width="9.375" style="384" customWidth="1"/>
  </cols>
  <sheetData>
    <row r="1" spans="1:15" s="387" customFormat="1" ht="16.5" thickBot="1">
      <c r="A1" s="594" t="s">
        <v>525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</row>
    <row r="2" spans="1:15" s="362" customFormat="1" ht="30" customHeight="1" thickBot="1">
      <c r="A2" s="388" t="s">
        <v>1</v>
      </c>
      <c r="B2" s="389" t="s">
        <v>116</v>
      </c>
      <c r="C2" s="390" t="s">
        <v>103</v>
      </c>
      <c r="D2" s="391" t="s">
        <v>104</v>
      </c>
      <c r="E2" s="391" t="s">
        <v>105</v>
      </c>
      <c r="F2" s="391" t="s">
        <v>106</v>
      </c>
      <c r="G2" s="391" t="s">
        <v>107</v>
      </c>
      <c r="H2" s="391" t="s">
        <v>108</v>
      </c>
      <c r="I2" s="391" t="s">
        <v>109</v>
      </c>
      <c r="J2" s="391" t="s">
        <v>110</v>
      </c>
      <c r="K2" s="391" t="s">
        <v>111</v>
      </c>
      <c r="L2" s="391" t="s">
        <v>112</v>
      </c>
      <c r="M2" s="391" t="s">
        <v>113</v>
      </c>
      <c r="N2" s="392" t="s">
        <v>114</v>
      </c>
      <c r="O2" s="393" t="s">
        <v>44</v>
      </c>
    </row>
    <row r="3" spans="1:15" s="362" customFormat="1" ht="15.75">
      <c r="A3" s="405" t="s">
        <v>3</v>
      </c>
      <c r="B3" s="406" t="s">
        <v>500</v>
      </c>
      <c r="C3" s="407">
        <v>48108</v>
      </c>
      <c r="D3" s="375">
        <v>40306</v>
      </c>
      <c r="E3" s="375">
        <v>57064</v>
      </c>
      <c r="F3" s="375">
        <v>37786</v>
      </c>
      <c r="G3" s="375">
        <v>48106</v>
      </c>
      <c r="H3" s="375">
        <v>36766</v>
      </c>
      <c r="I3" s="375">
        <v>45206</v>
      </c>
      <c r="J3" s="375">
        <v>40506</v>
      </c>
      <c r="K3" s="375">
        <v>58356</v>
      </c>
      <c r="L3" s="375">
        <v>83546</v>
      </c>
      <c r="M3" s="375">
        <v>35277</v>
      </c>
      <c r="N3" s="408">
        <v>46271</v>
      </c>
      <c r="O3" s="409">
        <f aca="true" t="shared" si="0" ref="O3:O11">SUM(C3:N3)</f>
        <v>577298</v>
      </c>
    </row>
    <row r="4" spans="1:15" ht="15.75">
      <c r="A4" s="410" t="s">
        <v>4</v>
      </c>
      <c r="B4" s="411" t="s">
        <v>501</v>
      </c>
      <c r="C4" s="412">
        <v>12430</v>
      </c>
      <c r="D4" s="371">
        <v>14393</v>
      </c>
      <c r="E4" s="371">
        <v>13796</v>
      </c>
      <c r="F4" s="371">
        <v>12232</v>
      </c>
      <c r="G4" s="371">
        <v>14026</v>
      </c>
      <c r="H4" s="371">
        <v>12956</v>
      </c>
      <c r="I4" s="371">
        <v>9496</v>
      </c>
      <c r="J4" s="371">
        <v>9916</v>
      </c>
      <c r="K4" s="371">
        <v>14916</v>
      </c>
      <c r="L4" s="371">
        <v>14143</v>
      </c>
      <c r="M4" s="371">
        <v>10316</v>
      </c>
      <c r="N4" s="413">
        <v>10528</v>
      </c>
      <c r="O4" s="414">
        <f t="shared" si="0"/>
        <v>149148</v>
      </c>
    </row>
    <row r="5" spans="1:15" ht="15.75">
      <c r="A5" s="410" t="s">
        <v>5</v>
      </c>
      <c r="B5" s="411" t="s">
        <v>502</v>
      </c>
      <c r="C5" s="412">
        <v>7517</v>
      </c>
      <c r="D5" s="371">
        <v>8144</v>
      </c>
      <c r="E5" s="371">
        <v>7966</v>
      </c>
      <c r="F5" s="371">
        <v>7216</v>
      </c>
      <c r="G5" s="371">
        <v>7916</v>
      </c>
      <c r="H5" s="371">
        <v>6716</v>
      </c>
      <c r="I5" s="371">
        <v>4316</v>
      </c>
      <c r="J5" s="371">
        <v>5116</v>
      </c>
      <c r="K5" s="371">
        <v>7266</v>
      </c>
      <c r="L5" s="371">
        <v>8636</v>
      </c>
      <c r="M5" s="371">
        <v>6416</v>
      </c>
      <c r="N5" s="413">
        <v>4002</v>
      </c>
      <c r="O5" s="414">
        <f t="shared" si="0"/>
        <v>81227</v>
      </c>
    </row>
    <row r="6" spans="1:15" ht="15.75">
      <c r="A6" s="410" t="s">
        <v>6</v>
      </c>
      <c r="B6" s="411" t="s">
        <v>503</v>
      </c>
      <c r="C6" s="412">
        <v>7277</v>
      </c>
      <c r="D6" s="371">
        <v>7277</v>
      </c>
      <c r="E6" s="371">
        <v>7277</v>
      </c>
      <c r="F6" s="371">
        <v>7277</v>
      </c>
      <c r="G6" s="371">
        <v>7277</v>
      </c>
      <c r="H6" s="371">
        <v>7277</v>
      </c>
      <c r="I6" s="371">
        <v>7277</v>
      </c>
      <c r="J6" s="371">
        <v>7277</v>
      </c>
      <c r="K6" s="371">
        <v>7277</v>
      </c>
      <c r="L6" s="371">
        <v>7277</v>
      </c>
      <c r="M6" s="371">
        <v>7277</v>
      </c>
      <c r="N6" s="413">
        <v>7280</v>
      </c>
      <c r="O6" s="414">
        <f t="shared" si="0"/>
        <v>87327</v>
      </c>
    </row>
    <row r="7" spans="1:15" ht="15.75">
      <c r="A7" s="410" t="s">
        <v>7</v>
      </c>
      <c r="B7" s="411"/>
      <c r="C7" s="412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413"/>
      <c r="O7" s="414">
        <f t="shared" si="0"/>
        <v>0</v>
      </c>
    </row>
    <row r="8" spans="1:15" ht="15.75">
      <c r="A8" s="410" t="s">
        <v>8</v>
      </c>
      <c r="B8" s="411"/>
      <c r="C8" s="412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413"/>
      <c r="O8" s="414">
        <f t="shared" si="0"/>
        <v>0</v>
      </c>
    </row>
    <row r="9" spans="1:15" ht="15.75">
      <c r="A9" s="410" t="s">
        <v>9</v>
      </c>
      <c r="B9" s="411"/>
      <c r="C9" s="412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413"/>
      <c r="O9" s="414">
        <f t="shared" si="0"/>
        <v>0</v>
      </c>
    </row>
    <row r="10" spans="1:15" ht="15.75">
      <c r="A10" s="410" t="s">
        <v>10</v>
      </c>
      <c r="B10" s="411"/>
      <c r="C10" s="412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413"/>
      <c r="O10" s="414">
        <f t="shared" si="0"/>
        <v>0</v>
      </c>
    </row>
    <row r="11" spans="1:15" ht="15.75">
      <c r="A11" s="410" t="s">
        <v>11</v>
      </c>
      <c r="B11" s="411"/>
      <c r="C11" s="412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413"/>
      <c r="O11" s="414">
        <f t="shared" si="0"/>
        <v>0</v>
      </c>
    </row>
    <row r="12" spans="1:15" ht="15.75">
      <c r="A12" s="415" t="s">
        <v>12</v>
      </c>
      <c r="B12" s="411"/>
      <c r="C12" s="412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413"/>
      <c r="O12" s="414">
        <f>SUM(C12:N12)</f>
        <v>0</v>
      </c>
    </row>
    <row r="13" spans="1:15" s="362" customFormat="1" ht="15.75">
      <c r="A13" s="415" t="s">
        <v>13</v>
      </c>
      <c r="B13" s="411"/>
      <c r="C13" s="412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413"/>
      <c r="O13" s="414">
        <f>SUM(C13:N13)</f>
        <v>0</v>
      </c>
    </row>
    <row r="14" spans="1:15" s="362" customFormat="1" ht="15.75">
      <c r="A14" s="415" t="s">
        <v>14</v>
      </c>
      <c r="B14" s="411"/>
      <c r="C14" s="412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413"/>
      <c r="O14" s="414">
        <f>SUM(C14:N14)</f>
        <v>0</v>
      </c>
    </row>
    <row r="15" spans="1:15" ht="15.75">
      <c r="A15" s="415" t="s">
        <v>15</v>
      </c>
      <c r="B15" s="411"/>
      <c r="C15" s="412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413"/>
      <c r="O15" s="414">
        <f aca="true" t="shared" si="1" ref="O15:O27">SUM(C15:N15)</f>
        <v>0</v>
      </c>
    </row>
    <row r="16" spans="1:15" ht="15.75">
      <c r="A16" s="415" t="s">
        <v>16</v>
      </c>
      <c r="B16" s="411"/>
      <c r="C16" s="412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413"/>
      <c r="O16" s="414">
        <f t="shared" si="1"/>
        <v>0</v>
      </c>
    </row>
    <row r="17" spans="1:15" ht="15.75">
      <c r="A17" s="415" t="s">
        <v>17</v>
      </c>
      <c r="B17" s="411"/>
      <c r="C17" s="412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413"/>
      <c r="O17" s="414">
        <f t="shared" si="1"/>
        <v>0</v>
      </c>
    </row>
    <row r="18" spans="1:15" ht="15.75">
      <c r="A18" s="415" t="s">
        <v>18</v>
      </c>
      <c r="B18" s="411"/>
      <c r="C18" s="412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413"/>
      <c r="O18" s="414">
        <f t="shared" si="1"/>
        <v>0</v>
      </c>
    </row>
    <row r="19" spans="1:15" ht="15.75">
      <c r="A19" s="415" t="s">
        <v>19</v>
      </c>
      <c r="B19" s="411"/>
      <c r="C19" s="412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413"/>
      <c r="O19" s="414">
        <f t="shared" si="1"/>
        <v>0</v>
      </c>
    </row>
    <row r="20" spans="1:15" ht="15.75">
      <c r="A20" s="415" t="s">
        <v>20</v>
      </c>
      <c r="B20" s="411"/>
      <c r="C20" s="412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413"/>
      <c r="O20" s="414">
        <f t="shared" si="1"/>
        <v>0</v>
      </c>
    </row>
    <row r="21" spans="1:15" ht="15.75">
      <c r="A21" s="415" t="s">
        <v>21</v>
      </c>
      <c r="B21" s="411"/>
      <c r="C21" s="412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413"/>
      <c r="O21" s="414">
        <f t="shared" si="1"/>
        <v>0</v>
      </c>
    </row>
    <row r="22" spans="1:15" ht="15.75">
      <c r="A22" s="415" t="s">
        <v>22</v>
      </c>
      <c r="B22" s="411"/>
      <c r="C22" s="412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413"/>
      <c r="O22" s="414">
        <f t="shared" si="1"/>
        <v>0</v>
      </c>
    </row>
    <row r="23" spans="1:15" ht="15.75">
      <c r="A23" s="415" t="s">
        <v>23</v>
      </c>
      <c r="B23" s="411"/>
      <c r="C23" s="412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413"/>
      <c r="O23" s="414">
        <f t="shared" si="1"/>
        <v>0</v>
      </c>
    </row>
    <row r="24" spans="1:15" ht="15.75">
      <c r="A24" s="415" t="s">
        <v>24</v>
      </c>
      <c r="B24" s="411"/>
      <c r="C24" s="412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413"/>
      <c r="O24" s="414">
        <f t="shared" si="1"/>
        <v>0</v>
      </c>
    </row>
    <row r="25" spans="1:15" ht="15.75">
      <c r="A25" s="415" t="s">
        <v>25</v>
      </c>
      <c r="B25" s="411"/>
      <c r="C25" s="412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413"/>
      <c r="O25" s="414">
        <f t="shared" si="1"/>
        <v>0</v>
      </c>
    </row>
    <row r="26" spans="1:15" ht="16.5" thickBot="1">
      <c r="A26" s="415" t="s">
        <v>26</v>
      </c>
      <c r="B26" s="416"/>
      <c r="C26" s="417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418"/>
      <c r="O26" s="419">
        <f t="shared" si="1"/>
        <v>0</v>
      </c>
    </row>
    <row r="27" spans="1:15" s="362" customFormat="1" ht="16.5" thickBot="1">
      <c r="A27" s="420" t="s">
        <v>27</v>
      </c>
      <c r="B27" s="421" t="s">
        <v>44</v>
      </c>
      <c r="C27" s="422">
        <f>SUM(C3:C26)</f>
        <v>75332</v>
      </c>
      <c r="D27" s="380">
        <f aca="true" t="shared" si="2" ref="D27:N27">SUM(D3:D26)</f>
        <v>70120</v>
      </c>
      <c r="E27" s="380">
        <f t="shared" si="2"/>
        <v>86103</v>
      </c>
      <c r="F27" s="380">
        <f t="shared" si="2"/>
        <v>64511</v>
      </c>
      <c r="G27" s="380">
        <f t="shared" si="2"/>
        <v>77325</v>
      </c>
      <c r="H27" s="380">
        <f t="shared" si="2"/>
        <v>63715</v>
      </c>
      <c r="I27" s="380">
        <f t="shared" si="2"/>
        <v>66295</v>
      </c>
      <c r="J27" s="380">
        <f t="shared" si="2"/>
        <v>62815</v>
      </c>
      <c r="K27" s="380">
        <f t="shared" si="2"/>
        <v>87815</v>
      </c>
      <c r="L27" s="380">
        <f t="shared" si="2"/>
        <v>113602</v>
      </c>
      <c r="M27" s="380">
        <f t="shared" si="2"/>
        <v>59286</v>
      </c>
      <c r="N27" s="423">
        <f t="shared" si="2"/>
        <v>68081</v>
      </c>
      <c r="O27" s="424">
        <f t="shared" si="1"/>
        <v>895000</v>
      </c>
    </row>
    <row r="28" spans="1:15" ht="15.75">
      <c r="A28" s="385"/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85"/>
    </row>
    <row r="29" ht="15.75">
      <c r="A29" s="385"/>
    </row>
  </sheetData>
  <sheetProtection/>
  <mergeCells count="1">
    <mergeCell ref="A1:O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 20. melléklet a……/….(….)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="120" zoomScaleNormal="120" workbookViewId="0" topLeftCell="A1">
      <selection activeCell="A1" sqref="A1:IV1"/>
    </sheetView>
  </sheetViews>
  <sheetFormatPr defaultColWidth="9.00390625" defaultRowHeight="12.75"/>
  <cols>
    <col min="1" max="1" width="7.375" style="220" customWidth="1"/>
    <col min="2" max="2" width="52.00390625" style="220" customWidth="1"/>
    <col min="3" max="3" width="14.375" style="220" customWidth="1"/>
    <col min="4" max="4" width="12.125" style="220" customWidth="1"/>
    <col min="5" max="5" width="13.125" style="220" customWidth="1"/>
    <col min="6" max="16384" width="9.375" style="220" customWidth="1"/>
  </cols>
  <sheetData>
    <row r="1" spans="1:5" ht="15.75" customHeight="1">
      <c r="A1" s="219" t="s">
        <v>0</v>
      </c>
      <c r="B1" s="219"/>
      <c r="C1" s="219"/>
      <c r="D1" s="219"/>
      <c r="E1" s="219"/>
    </row>
    <row r="2" spans="1:5" ht="15.75" customHeight="1" thickBot="1">
      <c r="A2" s="554"/>
      <c r="B2" s="554"/>
      <c r="C2" s="27"/>
      <c r="D2" s="552" t="s">
        <v>50</v>
      </c>
      <c r="E2" s="552"/>
    </row>
    <row r="3" spans="1:5" ht="37.5" customHeight="1" thickBot="1">
      <c r="A3" s="92" t="s">
        <v>99</v>
      </c>
      <c r="B3" s="93" t="s">
        <v>2</v>
      </c>
      <c r="C3" s="93" t="s">
        <v>365</v>
      </c>
      <c r="D3" s="93" t="s">
        <v>366</v>
      </c>
      <c r="E3" s="221" t="s">
        <v>367</v>
      </c>
    </row>
    <row r="4" spans="1:5" s="222" customFormat="1" ht="12" customHeight="1" thickBot="1">
      <c r="A4" s="185">
        <v>1</v>
      </c>
      <c r="B4" s="186">
        <v>2</v>
      </c>
      <c r="C4" s="186">
        <v>3</v>
      </c>
      <c r="D4" s="186">
        <v>4</v>
      </c>
      <c r="E4" s="187">
        <v>5</v>
      </c>
    </row>
    <row r="5" spans="1:5" s="11" customFormat="1" ht="12" customHeight="1" thickBot="1">
      <c r="A5" s="76" t="s">
        <v>3</v>
      </c>
      <c r="B5" s="77" t="s">
        <v>169</v>
      </c>
      <c r="C5" s="223">
        <f>C6+C7</f>
        <v>244891</v>
      </c>
      <c r="D5" s="223">
        <f>D6+D7</f>
        <v>263684</v>
      </c>
      <c r="E5" s="224">
        <f>E6+E7</f>
        <v>240895</v>
      </c>
    </row>
    <row r="6" spans="1:5" s="11" customFormat="1" ht="12" customHeight="1" thickBot="1">
      <c r="A6" s="72" t="s">
        <v>4</v>
      </c>
      <c r="B6" s="73" t="s">
        <v>240</v>
      </c>
      <c r="C6" s="74">
        <v>48878</v>
      </c>
      <c r="D6" s="74">
        <v>53086</v>
      </c>
      <c r="E6" s="75">
        <v>49086</v>
      </c>
    </row>
    <row r="7" spans="1:5" s="11" customFormat="1" ht="12" customHeight="1" thickBot="1">
      <c r="A7" s="72" t="s">
        <v>5</v>
      </c>
      <c r="B7" s="73" t="s">
        <v>281</v>
      </c>
      <c r="C7" s="225">
        <f>SUM(C8:C11)</f>
        <v>196013</v>
      </c>
      <c r="D7" s="225">
        <f>SUM(D8:D11)</f>
        <v>210598</v>
      </c>
      <c r="E7" s="226">
        <f>SUM(E8:E11)</f>
        <v>191809</v>
      </c>
    </row>
    <row r="8" spans="1:5" s="11" customFormat="1" ht="12" customHeight="1">
      <c r="A8" s="47" t="s">
        <v>149</v>
      </c>
      <c r="B8" s="28" t="s">
        <v>120</v>
      </c>
      <c r="C8" s="56"/>
      <c r="D8" s="56"/>
      <c r="E8" s="57"/>
    </row>
    <row r="9" spans="1:5" s="11" customFormat="1" ht="12" customHeight="1">
      <c r="A9" s="48" t="s">
        <v>150</v>
      </c>
      <c r="B9" s="29" t="s">
        <v>241</v>
      </c>
      <c r="C9" s="30">
        <v>61676</v>
      </c>
      <c r="D9" s="30">
        <v>65964</v>
      </c>
      <c r="E9" s="58">
        <v>59950</v>
      </c>
    </row>
    <row r="10" spans="1:5" s="11" customFormat="1" ht="12" customHeight="1">
      <c r="A10" s="48" t="s">
        <v>151</v>
      </c>
      <c r="B10" s="29" t="s">
        <v>242</v>
      </c>
      <c r="C10" s="30">
        <v>128685</v>
      </c>
      <c r="D10" s="30">
        <v>139644</v>
      </c>
      <c r="E10" s="58">
        <v>130359</v>
      </c>
    </row>
    <row r="11" spans="1:5" s="11" customFormat="1" ht="12" customHeight="1" thickBot="1">
      <c r="A11" s="49" t="s">
        <v>152</v>
      </c>
      <c r="B11" s="33" t="s">
        <v>60</v>
      </c>
      <c r="C11" s="59">
        <v>5652</v>
      </c>
      <c r="D11" s="59">
        <v>4990</v>
      </c>
      <c r="E11" s="60">
        <v>1500</v>
      </c>
    </row>
    <row r="12" spans="1:5" s="11" customFormat="1" ht="12" customHeight="1" thickBot="1">
      <c r="A12" s="72" t="s">
        <v>6</v>
      </c>
      <c r="B12" s="73" t="s">
        <v>282</v>
      </c>
      <c r="C12" s="225">
        <f>C13+C14+C15+C16+C17+C18+C19</f>
        <v>613362</v>
      </c>
      <c r="D12" s="225">
        <f>D13+D14+D15+D16+D17+D18+D19</f>
        <v>553962</v>
      </c>
      <c r="E12" s="226">
        <f>E13+E14+E15+E16+E17+E18+E19</f>
        <v>504370</v>
      </c>
    </row>
    <row r="13" spans="1:5" s="11" customFormat="1" ht="12" customHeight="1">
      <c r="A13" s="50" t="s">
        <v>153</v>
      </c>
      <c r="B13" s="34" t="s">
        <v>243</v>
      </c>
      <c r="C13" s="61">
        <v>316277</v>
      </c>
      <c r="D13" s="61">
        <v>273857</v>
      </c>
      <c r="E13" s="62">
        <v>256081</v>
      </c>
    </row>
    <row r="14" spans="1:5" s="11" customFormat="1" ht="12" customHeight="1">
      <c r="A14" s="48" t="s">
        <v>154</v>
      </c>
      <c r="B14" s="29" t="s">
        <v>265</v>
      </c>
      <c r="C14" s="30">
        <v>47735</v>
      </c>
      <c r="D14" s="30">
        <v>43521</v>
      </c>
      <c r="E14" s="58"/>
    </row>
    <row r="15" spans="1:5" s="11" customFormat="1" ht="12" customHeight="1">
      <c r="A15" s="48" t="s">
        <v>155</v>
      </c>
      <c r="B15" s="29" t="s">
        <v>379</v>
      </c>
      <c r="C15" s="30"/>
      <c r="D15" s="30">
        <v>233443</v>
      </c>
      <c r="E15" s="58">
        <v>167500</v>
      </c>
    </row>
    <row r="16" spans="1:5" s="11" customFormat="1" ht="12" customHeight="1">
      <c r="A16" s="51" t="s">
        <v>221</v>
      </c>
      <c r="B16" s="29" t="s">
        <v>244</v>
      </c>
      <c r="C16" s="63">
        <v>741</v>
      </c>
      <c r="D16" s="63">
        <v>141</v>
      </c>
      <c r="E16" s="64"/>
    </row>
    <row r="17" spans="1:5" s="11" customFormat="1" ht="12" customHeight="1">
      <c r="A17" s="51" t="s">
        <v>222</v>
      </c>
      <c r="B17" s="29" t="s">
        <v>68</v>
      </c>
      <c r="C17" s="63">
        <v>238609</v>
      </c>
      <c r="D17" s="63"/>
      <c r="E17" s="64"/>
    </row>
    <row r="18" spans="1:5" s="11" customFormat="1" ht="12" customHeight="1">
      <c r="A18" s="48" t="s">
        <v>223</v>
      </c>
      <c r="B18" s="29" t="s">
        <v>124</v>
      </c>
      <c r="C18" s="30">
        <v>10000</v>
      </c>
      <c r="D18" s="30">
        <v>3000</v>
      </c>
      <c r="E18" s="58"/>
    </row>
    <row r="19" spans="1:5" s="11" customFormat="1" ht="12" customHeight="1">
      <c r="A19" s="48" t="s">
        <v>224</v>
      </c>
      <c r="B19" s="40" t="s">
        <v>264</v>
      </c>
      <c r="C19" s="227">
        <f>C20+C21+C22</f>
        <v>0</v>
      </c>
      <c r="D19" s="227">
        <f>D20+D21+D22</f>
        <v>0</v>
      </c>
      <c r="E19" s="228">
        <f>E20+E21+E22</f>
        <v>80789</v>
      </c>
    </row>
    <row r="20" spans="1:5" s="11" customFormat="1" ht="12" customHeight="1">
      <c r="A20" s="48" t="s">
        <v>225</v>
      </c>
      <c r="B20" s="82" t="s">
        <v>188</v>
      </c>
      <c r="C20" s="202"/>
      <c r="D20" s="202"/>
      <c r="E20" s="203"/>
    </row>
    <row r="21" spans="1:5" s="11" customFormat="1" ht="12" customHeight="1">
      <c r="A21" s="48" t="s">
        <v>226</v>
      </c>
      <c r="B21" s="82" t="s">
        <v>266</v>
      </c>
      <c r="C21" s="202"/>
      <c r="D21" s="202"/>
      <c r="E21" s="203">
        <v>80789</v>
      </c>
    </row>
    <row r="22" spans="1:5" s="11" customFormat="1" ht="12" customHeight="1" thickBot="1">
      <c r="A22" s="51" t="s">
        <v>227</v>
      </c>
      <c r="B22" s="83" t="s">
        <v>267</v>
      </c>
      <c r="C22" s="395"/>
      <c r="D22" s="395"/>
      <c r="E22" s="396"/>
    </row>
    <row r="23" spans="1:5" s="11" customFormat="1" ht="12" customHeight="1" thickBot="1">
      <c r="A23" s="72" t="s">
        <v>7</v>
      </c>
      <c r="B23" s="73" t="s">
        <v>283</v>
      </c>
      <c r="C23" s="225">
        <f>SUM(C24:C26)</f>
        <v>6275</v>
      </c>
      <c r="D23" s="225">
        <f>SUM(D24:D26)</f>
        <v>10314</v>
      </c>
      <c r="E23" s="226">
        <f>SUM(E24:E26)</f>
        <v>200</v>
      </c>
    </row>
    <row r="24" spans="1:5" s="11" customFormat="1" ht="12" customHeight="1">
      <c r="A24" s="50" t="s">
        <v>156</v>
      </c>
      <c r="B24" s="34" t="s">
        <v>117</v>
      </c>
      <c r="C24" s="61">
        <v>2280</v>
      </c>
      <c r="D24" s="61">
        <v>9982</v>
      </c>
      <c r="E24" s="62">
        <v>200</v>
      </c>
    </row>
    <row r="25" spans="1:5" s="11" customFormat="1" ht="12" customHeight="1">
      <c r="A25" s="47" t="s">
        <v>157</v>
      </c>
      <c r="B25" s="29" t="s">
        <v>248</v>
      </c>
      <c r="C25" s="56">
        <v>3995</v>
      </c>
      <c r="D25" s="56">
        <v>332</v>
      </c>
      <c r="E25" s="57"/>
    </row>
    <row r="26" spans="1:5" s="11" customFormat="1" ht="12" customHeight="1" thickBot="1">
      <c r="A26" s="51" t="s">
        <v>158</v>
      </c>
      <c r="B26" s="37" t="s">
        <v>290</v>
      </c>
      <c r="C26" s="63"/>
      <c r="D26" s="63"/>
      <c r="E26" s="64"/>
    </row>
    <row r="27" spans="1:5" s="11" customFormat="1" ht="12" customHeight="1" thickBot="1">
      <c r="A27" s="72" t="s">
        <v>8</v>
      </c>
      <c r="B27" s="73" t="s">
        <v>284</v>
      </c>
      <c r="C27" s="225">
        <f>C28+C33+C38+C39</f>
        <v>51024</v>
      </c>
      <c r="D27" s="225">
        <f>D28+D33+D38+D39</f>
        <v>61287</v>
      </c>
      <c r="E27" s="226">
        <f>E28+E33+E38+E39</f>
        <v>83535</v>
      </c>
    </row>
    <row r="28" spans="1:5" s="11" customFormat="1" ht="12" customHeight="1">
      <c r="A28" s="50" t="s">
        <v>159</v>
      </c>
      <c r="B28" s="91" t="s">
        <v>249</v>
      </c>
      <c r="C28" s="229">
        <f>C29+C30+C31+C32</f>
        <v>38873</v>
      </c>
      <c r="D28" s="229">
        <f>D29+D30+D31+D32</f>
        <v>60756</v>
      </c>
      <c r="E28" s="230">
        <f>E29+E30+E31+E32</f>
        <v>83435</v>
      </c>
    </row>
    <row r="29" spans="1:5" s="11" customFormat="1" ht="12" customHeight="1">
      <c r="A29" s="48" t="s">
        <v>162</v>
      </c>
      <c r="B29" s="82" t="s">
        <v>161</v>
      </c>
      <c r="C29" s="202">
        <v>7667</v>
      </c>
      <c r="D29" s="202">
        <v>6695</v>
      </c>
      <c r="E29" s="203">
        <v>6564</v>
      </c>
    </row>
    <row r="30" spans="1:5" s="11" customFormat="1" ht="12" customHeight="1">
      <c r="A30" s="48" t="s">
        <v>163</v>
      </c>
      <c r="B30" s="82" t="s">
        <v>377</v>
      </c>
      <c r="C30" s="202">
        <v>12586</v>
      </c>
      <c r="D30" s="202">
        <v>12445</v>
      </c>
      <c r="E30" s="203">
        <v>7218</v>
      </c>
    </row>
    <row r="31" spans="1:5" s="11" customFormat="1" ht="12" customHeight="1">
      <c r="A31" s="48" t="s">
        <v>164</v>
      </c>
      <c r="B31" s="82" t="s">
        <v>166</v>
      </c>
      <c r="C31" s="202">
        <v>5293</v>
      </c>
      <c r="D31" s="202">
        <v>34967</v>
      </c>
      <c r="E31" s="203">
        <v>66303</v>
      </c>
    </row>
    <row r="32" spans="1:5" s="11" customFormat="1" ht="12" customHeight="1">
      <c r="A32" s="51" t="s">
        <v>165</v>
      </c>
      <c r="B32" s="83" t="s">
        <v>193</v>
      </c>
      <c r="C32" s="395">
        <v>13327</v>
      </c>
      <c r="D32" s="395">
        <v>6649</v>
      </c>
      <c r="E32" s="396">
        <v>3350</v>
      </c>
    </row>
    <row r="33" spans="1:5" s="11" customFormat="1" ht="12" customHeight="1">
      <c r="A33" s="48" t="s">
        <v>160</v>
      </c>
      <c r="B33" s="40" t="s">
        <v>250</v>
      </c>
      <c r="C33" s="227">
        <f>C34+C35+C36+C37</f>
        <v>12151</v>
      </c>
      <c r="D33" s="227">
        <f>D34+D35+D36+D37</f>
        <v>0</v>
      </c>
      <c r="E33" s="228">
        <f>E34+E35+E36+E37</f>
        <v>0</v>
      </c>
    </row>
    <row r="34" spans="1:5" s="11" customFormat="1" ht="12" customHeight="1">
      <c r="A34" s="48" t="s">
        <v>170</v>
      </c>
      <c r="B34" s="82" t="s">
        <v>161</v>
      </c>
      <c r="C34" s="202"/>
      <c r="D34" s="202"/>
      <c r="E34" s="203"/>
    </row>
    <row r="35" spans="1:5" s="11" customFormat="1" ht="12" customHeight="1">
      <c r="A35" s="48" t="s">
        <v>171</v>
      </c>
      <c r="B35" s="82" t="s">
        <v>380</v>
      </c>
      <c r="C35" s="202">
        <v>1805</v>
      </c>
      <c r="D35" s="202"/>
      <c r="E35" s="203"/>
    </row>
    <row r="36" spans="1:5" s="11" customFormat="1" ht="12" customHeight="1">
      <c r="A36" s="48" t="s">
        <v>172</v>
      </c>
      <c r="B36" s="82" t="s">
        <v>166</v>
      </c>
      <c r="C36" s="202"/>
      <c r="D36" s="202"/>
      <c r="E36" s="203"/>
    </row>
    <row r="37" spans="1:5" s="11" customFormat="1" ht="12" customHeight="1">
      <c r="A37" s="51" t="s">
        <v>173</v>
      </c>
      <c r="B37" s="83" t="s">
        <v>193</v>
      </c>
      <c r="C37" s="395">
        <v>10346</v>
      </c>
      <c r="D37" s="395"/>
      <c r="E37" s="396"/>
    </row>
    <row r="38" spans="1:5" s="11" customFormat="1" ht="12" customHeight="1">
      <c r="A38" s="48" t="s">
        <v>192</v>
      </c>
      <c r="B38" s="40" t="s">
        <v>251</v>
      </c>
      <c r="C38" s="65"/>
      <c r="D38" s="65"/>
      <c r="E38" s="66"/>
    </row>
    <row r="39" spans="1:5" s="11" customFormat="1" ht="12" customHeight="1" thickBot="1">
      <c r="A39" s="47" t="s">
        <v>194</v>
      </c>
      <c r="B39" s="78" t="s">
        <v>263</v>
      </c>
      <c r="C39" s="80"/>
      <c r="D39" s="80">
        <v>531</v>
      </c>
      <c r="E39" s="81">
        <v>100</v>
      </c>
    </row>
    <row r="40" spans="1:7" s="11" customFormat="1" ht="17.25" customHeight="1" thickBot="1">
      <c r="A40" s="72" t="s">
        <v>9</v>
      </c>
      <c r="B40" s="73" t="s">
        <v>292</v>
      </c>
      <c r="C40" s="252">
        <f>C41+C42</f>
        <v>0</v>
      </c>
      <c r="D40" s="252">
        <f>D41+D42</f>
        <v>0</v>
      </c>
      <c r="E40" s="253">
        <f>E41+E42</f>
        <v>0</v>
      </c>
      <c r="G40" s="231"/>
    </row>
    <row r="41" spans="1:5" s="11" customFormat="1" ht="12" customHeight="1">
      <c r="A41" s="52" t="s">
        <v>167</v>
      </c>
      <c r="B41" s="41" t="s">
        <v>291</v>
      </c>
      <c r="C41" s="42"/>
      <c r="D41" s="42"/>
      <c r="E41" s="67"/>
    </row>
    <row r="42" spans="1:5" s="11" customFormat="1" ht="12" customHeight="1" thickBot="1">
      <c r="A42" s="51" t="s">
        <v>168</v>
      </c>
      <c r="B42" s="28" t="s">
        <v>293</v>
      </c>
      <c r="C42" s="63"/>
      <c r="D42" s="63"/>
      <c r="E42" s="64"/>
    </row>
    <row r="43" spans="1:5" s="11" customFormat="1" ht="12" customHeight="1" thickBot="1">
      <c r="A43" s="72" t="s">
        <v>10</v>
      </c>
      <c r="B43" s="79" t="s">
        <v>294</v>
      </c>
      <c r="C43" s="232">
        <f>C5+C12+C23+C27+C40</f>
        <v>915552</v>
      </c>
      <c r="D43" s="232">
        <f>D5+D12+D23+D27+D40</f>
        <v>889247</v>
      </c>
      <c r="E43" s="233">
        <f>E5+E12+E23+E27+E40</f>
        <v>829000</v>
      </c>
    </row>
    <row r="44" spans="1:5" s="11" customFormat="1" ht="12" customHeight="1" thickBot="1">
      <c r="A44" s="433" t="s">
        <v>11</v>
      </c>
      <c r="B44" s="435" t="s">
        <v>295</v>
      </c>
      <c r="C44" s="458"/>
      <c r="D44" s="458"/>
      <c r="E44" s="459"/>
    </row>
    <row r="45" spans="1:5" s="11" customFormat="1" ht="12" customHeight="1" thickBot="1">
      <c r="A45" s="433" t="s">
        <v>12</v>
      </c>
      <c r="B45" s="435" t="s">
        <v>279</v>
      </c>
      <c r="C45" s="458"/>
      <c r="D45" s="458"/>
      <c r="E45" s="459"/>
    </row>
    <row r="46" spans="1:5" s="11" customFormat="1" ht="12" customHeight="1" thickBot="1">
      <c r="A46" s="433" t="s">
        <v>13</v>
      </c>
      <c r="B46" s="435" t="s">
        <v>296</v>
      </c>
      <c r="C46" s="460">
        <f>C47+C48+C49+C52</f>
        <v>40382</v>
      </c>
      <c r="D46" s="460">
        <f>D47+D48+D49+D52</f>
        <v>33794</v>
      </c>
      <c r="E46" s="461">
        <f>E47+E48+E49+E52</f>
        <v>66000</v>
      </c>
    </row>
    <row r="47" spans="1:5" s="11" customFormat="1" ht="12" customHeight="1">
      <c r="A47" s="52" t="s">
        <v>272</v>
      </c>
      <c r="B47" s="436" t="s">
        <v>378</v>
      </c>
      <c r="C47" s="204"/>
      <c r="D47" s="204"/>
      <c r="E47" s="205">
        <v>66000</v>
      </c>
    </row>
    <row r="48" spans="1:5" s="11" customFormat="1" ht="12" customHeight="1">
      <c r="A48" s="50" t="s">
        <v>273</v>
      </c>
      <c r="B48" s="436" t="s">
        <v>381</v>
      </c>
      <c r="C48" s="202">
        <v>39983</v>
      </c>
      <c r="D48" s="202">
        <v>33176</v>
      </c>
      <c r="E48" s="203"/>
    </row>
    <row r="49" spans="1:5" s="11" customFormat="1" ht="12" customHeight="1">
      <c r="A49" s="47" t="s">
        <v>274</v>
      </c>
      <c r="B49" s="83" t="s">
        <v>299</v>
      </c>
      <c r="C49" s="56"/>
      <c r="D49" s="56"/>
      <c r="E49" s="57"/>
    </row>
    <row r="50" spans="1:5" s="11" customFormat="1" ht="12" customHeight="1">
      <c r="A50" s="48" t="s">
        <v>278</v>
      </c>
      <c r="B50" s="83" t="s">
        <v>300</v>
      </c>
      <c r="C50" s="30"/>
      <c r="D50" s="30"/>
      <c r="E50" s="58"/>
    </row>
    <row r="51" spans="1:5" s="11" customFormat="1" ht="12" customHeight="1">
      <c r="A51" s="47" t="s">
        <v>303</v>
      </c>
      <c r="B51" s="83" t="s">
        <v>301</v>
      </c>
      <c r="C51" s="56"/>
      <c r="D51" s="56"/>
      <c r="E51" s="57"/>
    </row>
    <row r="52" spans="1:5" s="11" customFormat="1" ht="12" customHeight="1" thickBot="1">
      <c r="A52" s="53" t="s">
        <v>304</v>
      </c>
      <c r="B52" s="442" t="s">
        <v>305</v>
      </c>
      <c r="C52" s="54">
        <v>399</v>
      </c>
      <c r="D52" s="54">
        <v>618</v>
      </c>
      <c r="E52" s="55"/>
    </row>
    <row r="53" spans="1:6" s="11" customFormat="1" ht="15" customHeight="1" thickBot="1">
      <c r="A53" s="72" t="s">
        <v>14</v>
      </c>
      <c r="B53" s="183" t="s">
        <v>302</v>
      </c>
      <c r="C53" s="225">
        <f>C43+C44+C45+C46</f>
        <v>955934</v>
      </c>
      <c r="D53" s="225">
        <f>D43+D44+D45+D46</f>
        <v>923041</v>
      </c>
      <c r="E53" s="463">
        <f>E43+E44+E45+E46</f>
        <v>895000</v>
      </c>
      <c r="F53" s="464"/>
    </row>
    <row r="54" spans="1:5" s="11" customFormat="1" ht="22.5" customHeight="1">
      <c r="A54" s="551"/>
      <c r="B54" s="551"/>
      <c r="C54" s="551"/>
      <c r="D54" s="551"/>
      <c r="E54" s="551"/>
    </row>
    <row r="55" spans="1:5" s="11" customFormat="1" ht="12.75" customHeight="1">
      <c r="A55" s="25"/>
      <c r="B55" s="26"/>
      <c r="C55" s="10"/>
      <c r="D55" s="10"/>
      <c r="E55" s="10"/>
    </row>
    <row r="56" ht="16.5" customHeight="1"/>
    <row r="57" ht="16.5" customHeight="1"/>
    <row r="58" ht="37.5" customHeight="1"/>
    <row r="59" s="222" customFormat="1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spans="8:11" ht="15" customHeight="1" thickBot="1">
      <c r="H93" s="231"/>
      <c r="I93" s="445"/>
      <c r="J93" s="445"/>
      <c r="K93" s="445"/>
    </row>
    <row r="94" spans="1:5" s="11" customFormat="1" ht="12.75" customHeight="1">
      <c r="A94" s="551"/>
      <c r="B94" s="551"/>
      <c r="C94" s="551"/>
      <c r="D94" s="551"/>
      <c r="E94" s="551"/>
    </row>
    <row r="96" spans="1:5" ht="15.75">
      <c r="A96" s="550"/>
      <c r="B96" s="550"/>
      <c r="C96" s="550"/>
      <c r="D96" s="550"/>
      <c r="E96" s="550"/>
    </row>
    <row r="97" spans="1:2" ht="15.75">
      <c r="A97" s="549"/>
      <c r="B97" s="549"/>
    </row>
    <row r="98" spans="1:6" ht="23.25" customHeight="1">
      <c r="A98" s="530"/>
      <c r="B98" s="531"/>
      <c r="C98" s="532"/>
      <c r="D98" s="532"/>
      <c r="E98" s="532"/>
      <c r="F98" s="529"/>
    </row>
    <row r="99" spans="3:5" ht="15.75">
      <c r="C99" s="452"/>
      <c r="D99" s="452"/>
      <c r="E99" s="452"/>
    </row>
    <row r="100" spans="1:5" ht="15.75">
      <c r="A100" s="550"/>
      <c r="B100" s="550"/>
      <c r="C100" s="550"/>
      <c r="D100" s="550"/>
      <c r="E100" s="550"/>
    </row>
    <row r="101" spans="1:2" ht="15.75">
      <c r="A101" s="549"/>
      <c r="B101" s="549"/>
    </row>
    <row r="102" spans="1:5" ht="12" customHeight="1">
      <c r="A102" s="530"/>
      <c r="B102" s="531"/>
      <c r="C102" s="533"/>
      <c r="D102" s="533"/>
      <c r="E102" s="533"/>
    </row>
    <row r="103" spans="1:5" ht="12.75" customHeight="1">
      <c r="A103" s="534"/>
      <c r="B103" s="68"/>
      <c r="C103" s="535"/>
      <c r="D103" s="535"/>
      <c r="E103" s="535"/>
    </row>
    <row r="104" spans="1:5" ht="12.75" customHeight="1">
      <c r="A104" s="534"/>
      <c r="B104" s="68"/>
      <c r="C104" s="535"/>
      <c r="D104" s="535"/>
      <c r="E104" s="535"/>
    </row>
    <row r="106" ht="15.75">
      <c r="B106" s="231"/>
    </row>
  </sheetData>
  <sheetProtection/>
  <mergeCells count="8">
    <mergeCell ref="D2:E2"/>
    <mergeCell ref="A54:E54"/>
    <mergeCell ref="A2:B2"/>
    <mergeCell ref="A101:B101"/>
    <mergeCell ref="A96:E96"/>
    <mergeCell ref="A100:E100"/>
    <mergeCell ref="A94:E94"/>
    <mergeCell ref="A97:B9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&amp;C&amp;"Times New Roman CE,Félkövér"&amp;12
3. melléklet a ......../..........(........) önkormányzati rendelethez &amp;10
</oddHeader>
  </headerFooter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G6" sqref="G6"/>
    </sheetView>
  </sheetViews>
  <sheetFormatPr defaultColWidth="9.00390625" defaultRowHeight="12.75"/>
  <cols>
    <col min="2" max="2" width="48.50390625" style="0" bestFit="1" customWidth="1"/>
    <col min="3" max="3" width="8.625" style="0" bestFit="1" customWidth="1"/>
    <col min="4" max="4" width="15.875" style="0" bestFit="1" customWidth="1"/>
    <col min="5" max="5" width="19.50390625" style="0" bestFit="1" customWidth="1"/>
  </cols>
  <sheetData>
    <row r="1" spans="1:5" ht="15.75">
      <c r="A1" s="553" t="s">
        <v>33</v>
      </c>
      <c r="B1" s="553"/>
      <c r="C1" s="553"/>
      <c r="D1" s="553"/>
      <c r="E1" s="553"/>
    </row>
    <row r="2" spans="1:5" ht="16.5" thickBot="1">
      <c r="A2" s="554"/>
      <c r="B2" s="554"/>
      <c r="C2" s="27"/>
      <c r="D2" s="552" t="s">
        <v>50</v>
      </c>
      <c r="E2" s="552"/>
    </row>
    <row r="3" spans="1:5" ht="36.75" thickBot="1">
      <c r="A3" s="92" t="s">
        <v>1</v>
      </c>
      <c r="B3" s="93" t="s">
        <v>34</v>
      </c>
      <c r="C3" s="93" t="s">
        <v>365</v>
      </c>
      <c r="D3" s="93" t="s">
        <v>366</v>
      </c>
      <c r="E3" s="221" t="s">
        <v>367</v>
      </c>
    </row>
    <row r="4" spans="1:5" ht="13.5" thickBot="1">
      <c r="A4" s="185">
        <v>1</v>
      </c>
      <c r="B4" s="186">
        <v>2</v>
      </c>
      <c r="C4" s="186">
        <v>3</v>
      </c>
      <c r="D4" s="186">
        <v>4</v>
      </c>
      <c r="E4" s="187">
        <v>5</v>
      </c>
    </row>
    <row r="5" spans="1:5" ht="13.5" thickBot="1">
      <c r="A5" s="76" t="s">
        <v>3</v>
      </c>
      <c r="B5" s="177" t="s">
        <v>306</v>
      </c>
      <c r="C5" s="234">
        <f>SUM(C6:C17)</f>
        <v>870878</v>
      </c>
      <c r="D5" s="234">
        <f>SUM(D6:D17)</f>
        <v>850517</v>
      </c>
      <c r="E5" s="235">
        <f>SUM(E6:E17)</f>
        <v>707211</v>
      </c>
    </row>
    <row r="6" spans="1:5" ht="12.75">
      <c r="A6" s="52" t="s">
        <v>174</v>
      </c>
      <c r="B6" s="41" t="s">
        <v>35</v>
      </c>
      <c r="C6" s="43">
        <v>347338</v>
      </c>
      <c r="D6" s="43">
        <v>386159</v>
      </c>
      <c r="E6" s="44">
        <v>282086</v>
      </c>
    </row>
    <row r="7" spans="1:5" ht="12.75">
      <c r="A7" s="48" t="s">
        <v>175</v>
      </c>
      <c r="B7" s="29" t="s">
        <v>36</v>
      </c>
      <c r="C7" s="31">
        <v>103587</v>
      </c>
      <c r="D7" s="31">
        <v>94764</v>
      </c>
      <c r="E7" s="32">
        <v>78881</v>
      </c>
    </row>
    <row r="8" spans="1:5" ht="12.75">
      <c r="A8" s="48" t="s">
        <v>176</v>
      </c>
      <c r="B8" s="29" t="s">
        <v>245</v>
      </c>
      <c r="C8" s="38">
        <v>152796</v>
      </c>
      <c r="D8" s="38">
        <v>150960</v>
      </c>
      <c r="E8" s="39">
        <v>139849</v>
      </c>
    </row>
    <row r="9" spans="1:5" ht="12.75">
      <c r="A9" s="48" t="s">
        <v>177</v>
      </c>
      <c r="B9" s="45" t="s">
        <v>133</v>
      </c>
      <c r="C9" s="38">
        <v>14049</v>
      </c>
      <c r="D9" s="38">
        <v>11861</v>
      </c>
      <c r="E9" s="39">
        <v>5790</v>
      </c>
    </row>
    <row r="10" spans="1:5" ht="12.75">
      <c r="A10" s="48" t="s">
        <v>202</v>
      </c>
      <c r="B10" s="68" t="s">
        <v>234</v>
      </c>
      <c r="C10" s="38"/>
      <c r="D10" s="38"/>
      <c r="E10" s="39"/>
    </row>
    <row r="11" spans="1:5" ht="12.75">
      <c r="A11" s="48" t="s">
        <v>178</v>
      </c>
      <c r="B11" s="29" t="s">
        <v>189</v>
      </c>
      <c r="C11" s="38"/>
      <c r="D11" s="38"/>
      <c r="E11" s="39"/>
    </row>
    <row r="12" spans="1:5" ht="12.75">
      <c r="A12" s="48" t="s">
        <v>179</v>
      </c>
      <c r="B12" s="84" t="s">
        <v>203</v>
      </c>
      <c r="C12" s="38">
        <v>2455</v>
      </c>
      <c r="D12" s="38">
        <v>3220</v>
      </c>
      <c r="E12" s="39">
        <v>5100</v>
      </c>
    </row>
    <row r="13" spans="1:5" ht="12.75">
      <c r="A13" s="48" t="s">
        <v>205</v>
      </c>
      <c r="B13" s="84" t="s">
        <v>260</v>
      </c>
      <c r="C13" s="38"/>
      <c r="D13" s="38"/>
      <c r="E13" s="39"/>
    </row>
    <row r="14" spans="1:5" ht="12.75">
      <c r="A14" s="48" t="s">
        <v>206</v>
      </c>
      <c r="B14" s="29" t="s">
        <v>127</v>
      </c>
      <c r="C14" s="38">
        <v>227791</v>
      </c>
      <c r="D14" s="38">
        <v>190231</v>
      </c>
      <c r="E14" s="39">
        <v>181505</v>
      </c>
    </row>
    <row r="15" spans="1:5" ht="12.75">
      <c r="A15" s="48" t="s">
        <v>207</v>
      </c>
      <c r="B15" s="29" t="s">
        <v>37</v>
      </c>
      <c r="C15" s="38"/>
      <c r="D15" s="38"/>
      <c r="E15" s="39"/>
    </row>
    <row r="16" spans="1:5" ht="12.75">
      <c r="A16" s="47" t="s">
        <v>208</v>
      </c>
      <c r="B16" s="46" t="s">
        <v>204</v>
      </c>
      <c r="C16" s="38"/>
      <c r="D16" s="38"/>
      <c r="E16" s="39"/>
    </row>
    <row r="17" spans="1:5" ht="13.5" thickBot="1">
      <c r="A17" s="53" t="s">
        <v>211</v>
      </c>
      <c r="B17" s="69" t="s">
        <v>209</v>
      </c>
      <c r="C17" s="70">
        <v>22862</v>
      </c>
      <c r="D17" s="70">
        <v>13322</v>
      </c>
      <c r="E17" s="71">
        <v>14000</v>
      </c>
    </row>
    <row r="18" spans="1:5" ht="22.5" thickBot="1">
      <c r="A18" s="72" t="s">
        <v>4</v>
      </c>
      <c r="B18" s="174" t="s">
        <v>285</v>
      </c>
      <c r="C18" s="236">
        <f>SUM(C19:C25)</f>
        <v>39667</v>
      </c>
      <c r="D18" s="236">
        <f>SUM(D19:D25)</f>
        <v>37249</v>
      </c>
      <c r="E18" s="237">
        <f>SUM(E19:E25)</f>
        <v>147089</v>
      </c>
    </row>
    <row r="19" spans="1:5" ht="12.75">
      <c r="A19" s="50" t="s">
        <v>180</v>
      </c>
      <c r="B19" s="34" t="s">
        <v>246</v>
      </c>
      <c r="C19" s="35">
        <v>7425</v>
      </c>
      <c r="D19" s="35">
        <v>34898</v>
      </c>
      <c r="E19" s="36">
        <v>146139</v>
      </c>
    </row>
    <row r="20" spans="1:5" ht="12.75">
      <c r="A20" s="50" t="s">
        <v>181</v>
      </c>
      <c r="B20" s="29" t="s">
        <v>247</v>
      </c>
      <c r="C20" s="31">
        <v>31320</v>
      </c>
      <c r="D20" s="31">
        <v>1605</v>
      </c>
      <c r="E20" s="32">
        <v>750</v>
      </c>
    </row>
    <row r="21" spans="1:5" ht="12.75">
      <c r="A21" s="50" t="s">
        <v>182</v>
      </c>
      <c r="B21" s="29" t="s">
        <v>191</v>
      </c>
      <c r="C21" s="31"/>
      <c r="D21" s="31"/>
      <c r="E21" s="32"/>
    </row>
    <row r="22" spans="1:5" ht="22.5">
      <c r="A22" s="50" t="s">
        <v>183</v>
      </c>
      <c r="B22" s="29" t="s">
        <v>190</v>
      </c>
      <c r="C22" s="31">
        <v>395</v>
      </c>
      <c r="D22" s="31">
        <v>246</v>
      </c>
      <c r="E22" s="32">
        <v>200</v>
      </c>
    </row>
    <row r="23" spans="1:5" ht="12.75">
      <c r="A23" s="50" t="s">
        <v>184</v>
      </c>
      <c r="B23" s="29" t="s">
        <v>126</v>
      </c>
      <c r="C23" s="31">
        <v>527</v>
      </c>
      <c r="D23" s="31">
        <v>500</v>
      </c>
      <c r="E23" s="32"/>
    </row>
    <row r="24" spans="1:5" ht="12.75">
      <c r="A24" s="47" t="s">
        <v>210</v>
      </c>
      <c r="B24" s="46" t="s">
        <v>235</v>
      </c>
      <c r="C24" s="38"/>
      <c r="D24" s="38"/>
      <c r="E24" s="39"/>
    </row>
    <row r="25" spans="1:5" ht="23.25" thickBot="1">
      <c r="A25" s="51" t="s">
        <v>236</v>
      </c>
      <c r="B25" s="46" t="s">
        <v>143</v>
      </c>
      <c r="C25" s="38"/>
      <c r="D25" s="38"/>
      <c r="E25" s="39"/>
    </row>
    <row r="26" spans="1:5" ht="13.5" thickBot="1">
      <c r="A26" s="72" t="s">
        <v>5</v>
      </c>
      <c r="B26" s="174" t="s">
        <v>286</v>
      </c>
      <c r="C26" s="236">
        <f>SUM(C27:C28)</f>
        <v>0</v>
      </c>
      <c r="D26" s="236">
        <f>SUM(D27:D28)</f>
        <v>0</v>
      </c>
      <c r="E26" s="237">
        <f>SUM(E27:E28)</f>
        <v>8000</v>
      </c>
    </row>
    <row r="27" spans="1:5" ht="12.75">
      <c r="A27" s="50" t="s">
        <v>149</v>
      </c>
      <c r="B27" s="34" t="s">
        <v>75</v>
      </c>
      <c r="C27" s="35"/>
      <c r="D27" s="35"/>
      <c r="E27" s="36">
        <v>8000</v>
      </c>
    </row>
    <row r="28" spans="1:5" ht="13.5" thickBot="1">
      <c r="A28" s="48" t="s">
        <v>150</v>
      </c>
      <c r="B28" s="29" t="s">
        <v>76</v>
      </c>
      <c r="C28" s="31"/>
      <c r="D28" s="31"/>
      <c r="E28" s="32"/>
    </row>
    <row r="29" spans="1:5" ht="13.5" thickBot="1">
      <c r="A29" s="72" t="s">
        <v>6</v>
      </c>
      <c r="B29" s="174" t="s">
        <v>307</v>
      </c>
      <c r="C29" s="175"/>
      <c r="D29" s="175"/>
      <c r="E29" s="176"/>
    </row>
    <row r="30" spans="1:5" ht="23.25" thickBot="1">
      <c r="A30" s="72" t="s">
        <v>7</v>
      </c>
      <c r="B30" s="434" t="s">
        <v>308</v>
      </c>
      <c r="C30" s="236">
        <f>C5+C18+C26+C29</f>
        <v>910545</v>
      </c>
      <c r="D30" s="236">
        <f>D5+D18+D26+D29</f>
        <v>887766</v>
      </c>
      <c r="E30" s="237">
        <f>E5+E18+E26+E29</f>
        <v>862300</v>
      </c>
    </row>
    <row r="31" spans="1:5" ht="21.75" thickBot="1">
      <c r="A31" s="72" t="s">
        <v>8</v>
      </c>
      <c r="B31" s="174" t="s">
        <v>309</v>
      </c>
      <c r="C31" s="236">
        <f>SUM(C32:C37)</f>
        <v>44800</v>
      </c>
      <c r="D31" s="236">
        <f>SUM(D32:D37)</f>
        <v>34905</v>
      </c>
      <c r="E31" s="237">
        <f>SUM(E32:E37)</f>
        <v>32700</v>
      </c>
    </row>
    <row r="32" spans="1:5" ht="12.75">
      <c r="A32" s="50" t="s">
        <v>159</v>
      </c>
      <c r="B32" s="34" t="s">
        <v>313</v>
      </c>
      <c r="C32" s="35">
        <v>43884</v>
      </c>
      <c r="D32" s="35">
        <v>20000</v>
      </c>
      <c r="E32" s="36">
        <v>20000</v>
      </c>
    </row>
    <row r="33" spans="1:5" ht="12.75">
      <c r="A33" s="47" t="s">
        <v>160</v>
      </c>
      <c r="B33" s="34" t="s">
        <v>314</v>
      </c>
      <c r="C33" s="443"/>
      <c r="D33" s="443"/>
      <c r="E33" s="444"/>
    </row>
    <row r="34" spans="1:5" ht="12.75">
      <c r="A34" s="47" t="s">
        <v>192</v>
      </c>
      <c r="B34" s="46" t="s">
        <v>315</v>
      </c>
      <c r="C34" s="31"/>
      <c r="D34" s="31">
        <v>14905</v>
      </c>
      <c r="E34" s="32">
        <v>12700</v>
      </c>
    </row>
    <row r="35" spans="1:5" ht="22.5">
      <c r="A35" s="47" t="s">
        <v>194</v>
      </c>
      <c r="B35" s="46" t="s">
        <v>316</v>
      </c>
      <c r="C35" s="38"/>
      <c r="D35" s="38"/>
      <c r="E35" s="39"/>
    </row>
    <row r="36" spans="1:5" ht="22.5">
      <c r="A36" s="47" t="s">
        <v>310</v>
      </c>
      <c r="B36" s="46" t="s">
        <v>317</v>
      </c>
      <c r="C36" s="38"/>
      <c r="D36" s="38"/>
      <c r="E36" s="39"/>
    </row>
    <row r="37" spans="1:5" ht="13.5" thickBot="1">
      <c r="A37" s="51" t="s">
        <v>311</v>
      </c>
      <c r="B37" s="69" t="s">
        <v>318</v>
      </c>
      <c r="C37" s="54">
        <v>916</v>
      </c>
      <c r="D37" s="54">
        <v>0</v>
      </c>
      <c r="E37" s="465"/>
    </row>
    <row r="38" spans="1:5" ht="13.5" thickBot="1">
      <c r="A38" s="72" t="s">
        <v>9</v>
      </c>
      <c r="B38" s="184" t="s">
        <v>312</v>
      </c>
      <c r="C38" s="236">
        <f>C30+C31</f>
        <v>955345</v>
      </c>
      <c r="D38" s="236">
        <f>D30+D31</f>
        <v>922671</v>
      </c>
      <c r="E38" s="237">
        <f>E30+E31</f>
        <v>895000</v>
      </c>
    </row>
  </sheetData>
  <mergeCells count="3">
    <mergeCell ref="D2:E2"/>
    <mergeCell ref="A1:E1"/>
    <mergeCell ref="A2:B2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&amp;C4.melléklet a ..../....(....)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1.50390625" style="14" customWidth="1"/>
    <col min="2" max="2" width="30.50390625" style="15" customWidth="1"/>
    <col min="3" max="3" width="20.00390625" style="15" customWidth="1"/>
    <col min="4" max="4" width="19.00390625" style="15" customWidth="1"/>
    <col min="5" max="16384" width="9.375" style="15" customWidth="1"/>
  </cols>
  <sheetData>
    <row r="1" spans="1:2" ht="15.75">
      <c r="A1" s="597" t="s">
        <v>526</v>
      </c>
      <c r="B1" s="598"/>
    </row>
    <row r="2" spans="1:2" s="240" customFormat="1" ht="24" customHeight="1" thickBot="1">
      <c r="A2" s="291"/>
      <c r="B2" s="281" t="s">
        <v>84</v>
      </c>
    </row>
    <row r="3" spans="1:2" s="293" customFormat="1" ht="22.5" customHeight="1" thickBot="1">
      <c r="A3" s="292" t="s">
        <v>95</v>
      </c>
      <c r="B3" s="218" t="s">
        <v>96</v>
      </c>
    </row>
    <row r="4" spans="1:2" ht="15.75" customHeight="1">
      <c r="A4" s="429" t="s">
        <v>445</v>
      </c>
      <c r="B4" s="399">
        <v>14837</v>
      </c>
    </row>
    <row r="5" spans="1:2" ht="15.75" customHeight="1">
      <c r="A5" s="294" t="s">
        <v>446</v>
      </c>
      <c r="B5" s="400">
        <v>705</v>
      </c>
    </row>
    <row r="6" spans="1:2" ht="15.75" customHeight="1">
      <c r="A6" s="294" t="s">
        <v>447</v>
      </c>
      <c r="B6" s="400">
        <v>1625</v>
      </c>
    </row>
    <row r="7" spans="1:2" ht="15.75" customHeight="1">
      <c r="A7" s="294" t="s">
        <v>448</v>
      </c>
      <c r="B7" s="400">
        <v>750</v>
      </c>
    </row>
    <row r="8" spans="1:2" ht="15.75" customHeight="1">
      <c r="A8" s="294" t="s">
        <v>449</v>
      </c>
      <c r="B8" s="400">
        <v>1125</v>
      </c>
    </row>
    <row r="9" spans="1:2" ht="15.75" customHeight="1">
      <c r="A9" s="294" t="s">
        <v>450</v>
      </c>
      <c r="B9" s="400">
        <v>130339</v>
      </c>
    </row>
    <row r="10" spans="1:2" ht="15.75" customHeight="1">
      <c r="A10" s="294" t="s">
        <v>451</v>
      </c>
      <c r="B10" s="400">
        <v>6250</v>
      </c>
    </row>
    <row r="11" spans="1:2" ht="15.75" customHeight="1">
      <c r="A11" s="294" t="s">
        <v>452</v>
      </c>
      <c r="B11" s="400">
        <v>16885</v>
      </c>
    </row>
    <row r="12" spans="1:2" ht="15.75" customHeight="1">
      <c r="A12" s="294" t="s">
        <v>453</v>
      </c>
      <c r="B12" s="400">
        <v>12333</v>
      </c>
    </row>
    <row r="13" spans="1:2" ht="15.75" customHeight="1">
      <c r="A13" s="294" t="s">
        <v>454</v>
      </c>
      <c r="B13" s="400">
        <v>3000</v>
      </c>
    </row>
    <row r="14" spans="1:2" ht="15.75" customHeight="1">
      <c r="A14" s="294" t="s">
        <v>455</v>
      </c>
      <c r="B14" s="400">
        <v>900</v>
      </c>
    </row>
    <row r="15" spans="1:2" ht="15.75" customHeight="1">
      <c r="A15" s="294" t="s">
        <v>456</v>
      </c>
      <c r="B15" s="400">
        <v>300</v>
      </c>
    </row>
    <row r="16" spans="1:2" ht="15.75" customHeight="1">
      <c r="A16" s="294" t="s">
        <v>457</v>
      </c>
      <c r="B16" s="400">
        <v>6470</v>
      </c>
    </row>
    <row r="17" spans="1:2" ht="15.75" customHeight="1">
      <c r="A17" s="294" t="s">
        <v>97</v>
      </c>
      <c r="B17" s="400">
        <v>121500</v>
      </c>
    </row>
    <row r="18" spans="1:2" ht="15.75" customHeight="1">
      <c r="A18" s="294" t="s">
        <v>458</v>
      </c>
      <c r="B18" s="400">
        <v>1400</v>
      </c>
    </row>
    <row r="19" spans="1:2" ht="15.75" customHeight="1">
      <c r="A19" s="294" t="s">
        <v>459</v>
      </c>
      <c r="B19" s="400">
        <v>33000</v>
      </c>
    </row>
    <row r="20" spans="1:2" ht="15.75" customHeight="1">
      <c r="A20" s="294" t="s">
        <v>460</v>
      </c>
      <c r="B20" s="400">
        <v>21700</v>
      </c>
    </row>
    <row r="21" spans="1:2" ht="15.75" customHeight="1">
      <c r="A21" s="294" t="s">
        <v>461</v>
      </c>
      <c r="B21" s="400">
        <v>620</v>
      </c>
    </row>
    <row r="22" spans="1:2" ht="15.75" customHeight="1">
      <c r="A22" s="294" t="s">
        <v>462</v>
      </c>
      <c r="B22" s="400">
        <v>3000</v>
      </c>
    </row>
    <row r="23" spans="1:2" ht="15.75" customHeight="1">
      <c r="A23" s="294" t="s">
        <v>463</v>
      </c>
      <c r="B23" s="400">
        <v>500</v>
      </c>
    </row>
    <row r="24" spans="1:2" ht="15.75" customHeight="1">
      <c r="A24" s="294" t="s">
        <v>269</v>
      </c>
      <c r="B24" s="400">
        <v>100</v>
      </c>
    </row>
    <row r="25" spans="1:2" ht="15.75" customHeight="1">
      <c r="A25" s="294" t="s">
        <v>464</v>
      </c>
      <c r="B25" s="400">
        <v>2000</v>
      </c>
    </row>
    <row r="26" spans="1:2" ht="15.75" customHeight="1">
      <c r="A26" s="295" t="s">
        <v>465</v>
      </c>
      <c r="B26" s="400">
        <v>1650</v>
      </c>
    </row>
    <row r="27" spans="1:2" ht="15.75" customHeight="1">
      <c r="A27" s="296" t="s">
        <v>466</v>
      </c>
      <c r="B27" s="400">
        <v>300</v>
      </c>
    </row>
    <row r="28" spans="1:2" ht="15.75" customHeight="1">
      <c r="A28" s="296" t="s">
        <v>467</v>
      </c>
      <c r="B28" s="400">
        <v>55</v>
      </c>
    </row>
    <row r="29" spans="1:2" ht="15.75" customHeight="1">
      <c r="A29" s="296" t="s">
        <v>468</v>
      </c>
      <c r="B29" s="400">
        <v>5100</v>
      </c>
    </row>
    <row r="30" spans="1:2" ht="15.75" customHeight="1">
      <c r="A30" s="296" t="s">
        <v>469</v>
      </c>
      <c r="B30" s="400">
        <v>42975</v>
      </c>
    </row>
    <row r="31" spans="1:2" ht="15.75" customHeight="1">
      <c r="A31" s="430" t="s">
        <v>470</v>
      </c>
      <c r="B31" s="400">
        <v>23328</v>
      </c>
    </row>
    <row r="32" spans="1:2" ht="15.75" customHeight="1">
      <c r="A32" s="296" t="s">
        <v>471</v>
      </c>
      <c r="B32" s="400">
        <v>116551</v>
      </c>
    </row>
    <row r="33" spans="1:2" ht="15.75" customHeight="1">
      <c r="A33" s="296" t="s">
        <v>472</v>
      </c>
      <c r="B33" s="400">
        <v>15000</v>
      </c>
    </row>
    <row r="34" spans="1:2" ht="15.75" customHeight="1">
      <c r="A34" s="296" t="s">
        <v>473</v>
      </c>
      <c r="B34" s="400">
        <v>56786</v>
      </c>
    </row>
    <row r="35" spans="1:2" ht="15.75" customHeight="1">
      <c r="A35" s="296" t="s">
        <v>474</v>
      </c>
      <c r="B35" s="400">
        <v>66072</v>
      </c>
    </row>
    <row r="36" spans="1:2" ht="15.75" customHeight="1">
      <c r="A36" s="296" t="s">
        <v>475</v>
      </c>
      <c r="B36" s="400">
        <v>9137</v>
      </c>
    </row>
    <row r="37" spans="1:2" ht="15.75" customHeight="1">
      <c r="A37" s="296" t="s">
        <v>476</v>
      </c>
      <c r="B37" s="400">
        <v>2153</v>
      </c>
    </row>
    <row r="38" spans="1:2" ht="15.75" customHeight="1">
      <c r="A38" s="296" t="s">
        <v>477</v>
      </c>
      <c r="B38" s="400">
        <v>7500</v>
      </c>
    </row>
    <row r="39" spans="1:2" ht="15.75" customHeight="1">
      <c r="A39" s="296" t="s">
        <v>478</v>
      </c>
      <c r="B39" s="400">
        <v>73727</v>
      </c>
    </row>
    <row r="40" spans="1:2" ht="15.75" customHeight="1">
      <c r="A40" s="296" t="s">
        <v>479</v>
      </c>
      <c r="B40" s="400">
        <v>36238</v>
      </c>
    </row>
    <row r="41" spans="1:2" ht="15.75" customHeight="1">
      <c r="A41" s="296" t="s">
        <v>480</v>
      </c>
      <c r="B41" s="400">
        <v>5586</v>
      </c>
    </row>
    <row r="42" spans="1:2" ht="15.75" customHeight="1">
      <c r="A42" s="296" t="s">
        <v>481</v>
      </c>
      <c r="B42" s="400">
        <v>12150</v>
      </c>
    </row>
    <row r="43" spans="1:2" ht="15.75" customHeight="1">
      <c r="A43" s="296" t="s">
        <v>482</v>
      </c>
      <c r="B43" s="400">
        <v>7042</v>
      </c>
    </row>
    <row r="44" spans="1:2" ht="15.75" customHeight="1">
      <c r="A44" s="296" t="s">
        <v>389</v>
      </c>
      <c r="B44" s="400">
        <v>11361</v>
      </c>
    </row>
    <row r="45" spans="1:2" ht="15.75" customHeight="1">
      <c r="A45" s="296" t="s">
        <v>483</v>
      </c>
      <c r="B45" s="400">
        <v>1785</v>
      </c>
    </row>
    <row r="46" spans="1:2" ht="15.75" customHeight="1">
      <c r="A46" s="296" t="s">
        <v>484</v>
      </c>
      <c r="B46" s="400">
        <v>9282</v>
      </c>
    </row>
    <row r="47" spans="1:2" ht="15.75" customHeight="1">
      <c r="A47" s="296" t="s">
        <v>390</v>
      </c>
      <c r="B47" s="400">
        <v>3883</v>
      </c>
    </row>
    <row r="48" spans="1:2" ht="15.75" customHeight="1" thickBot="1">
      <c r="A48" s="296" t="s">
        <v>485</v>
      </c>
      <c r="B48" s="400">
        <v>8000</v>
      </c>
    </row>
    <row r="49" spans="1:2" ht="18" customHeight="1" thickBot="1">
      <c r="A49" s="195" t="s">
        <v>90</v>
      </c>
      <c r="B49" s="401">
        <f>SUM(B4:B48)</f>
        <v>895000</v>
      </c>
    </row>
  </sheetData>
  <sheetProtection/>
  <mergeCells count="1">
    <mergeCell ref="A1:B1"/>
  </mergeCells>
  <printOptions horizontalCentered="1"/>
  <pageMargins left="0.7874015748031497" right="0.7874015748031497" top="1.4173228346456694" bottom="0.984251968503937" header="0.7874015748031497" footer="0.7874015748031497"/>
  <pageSetup horizontalDpi="300" verticalDpi="300" orientation="portrait" paperSize="9" scale="80" r:id="rId1"/>
  <headerFooter alignWithMargins="0">
    <oddHeader>&amp;C&amp;"Times New Roman CE,Félkövér"&amp;12
5. melléklet a ...../...(...) önkormányzati rendelethez&amp;R&amp;"Times New Roman CE,Félkövér dőlt"&amp;11 &amp;"Times New Roman CE,Dőlt"&amp;12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60.625" style="241" customWidth="1"/>
    <col min="2" max="2" width="15.625" style="240" customWidth="1"/>
    <col min="3" max="3" width="16.375" style="240" customWidth="1"/>
    <col min="4" max="4" width="18.00390625" style="240" customWidth="1"/>
    <col min="5" max="5" width="16.625" style="240" customWidth="1"/>
    <col min="6" max="6" width="18.875" style="240" customWidth="1"/>
    <col min="7" max="8" width="12.875" style="240" customWidth="1"/>
    <col min="9" max="9" width="13.875" style="240" customWidth="1"/>
    <col min="10" max="16384" width="9.375" style="240" customWidth="1"/>
  </cols>
  <sheetData>
    <row r="1" spans="1:6" ht="15.75">
      <c r="A1" s="599" t="s">
        <v>527</v>
      </c>
      <c r="B1" s="600"/>
      <c r="C1" s="600"/>
      <c r="D1" s="600"/>
      <c r="E1" s="600"/>
      <c r="F1" s="600"/>
    </row>
    <row r="2" ht="23.25" customHeight="1" thickBot="1">
      <c r="F2" s="281" t="s">
        <v>84</v>
      </c>
    </row>
    <row r="3" spans="1:6" s="248" customFormat="1" ht="48.75" customHeight="1" thickBot="1">
      <c r="A3" s="246" t="s">
        <v>94</v>
      </c>
      <c r="B3" s="247" t="s">
        <v>92</v>
      </c>
      <c r="C3" s="247" t="s">
        <v>93</v>
      </c>
      <c r="D3" s="247" t="s">
        <v>371</v>
      </c>
      <c r="E3" s="247" t="s">
        <v>367</v>
      </c>
      <c r="F3" s="267" t="s">
        <v>373</v>
      </c>
    </row>
    <row r="4" spans="1:6" s="271" customFormat="1" ht="15" customHeight="1" thickBot="1">
      <c r="A4" s="268">
        <v>1</v>
      </c>
      <c r="B4" s="269">
        <v>2</v>
      </c>
      <c r="C4" s="269">
        <v>3</v>
      </c>
      <c r="D4" s="269">
        <v>4</v>
      </c>
      <c r="E4" s="269">
        <v>5</v>
      </c>
      <c r="F4" s="270">
        <v>6</v>
      </c>
    </row>
    <row r="5" spans="1:6" ht="15.75" customHeight="1">
      <c r="A5" s="282" t="s">
        <v>504</v>
      </c>
      <c r="B5" s="283">
        <v>14837</v>
      </c>
      <c r="C5" s="284">
        <v>2011</v>
      </c>
      <c r="D5" s="283"/>
      <c r="E5" s="283">
        <v>14837</v>
      </c>
      <c r="F5" s="285">
        <f aca="true" t="shared" si="0" ref="F5:F23">B5-D5-E5</f>
        <v>0</v>
      </c>
    </row>
    <row r="6" spans="1:6" ht="15.75" customHeight="1">
      <c r="A6" s="282" t="s">
        <v>432</v>
      </c>
      <c r="B6" s="283">
        <v>8125</v>
      </c>
      <c r="C6" s="284">
        <v>2011</v>
      </c>
      <c r="D6" s="283"/>
      <c r="E6" s="283">
        <v>8125</v>
      </c>
      <c r="F6" s="285">
        <f t="shared" si="0"/>
        <v>0</v>
      </c>
    </row>
    <row r="7" spans="1:6" ht="15.75" customHeight="1">
      <c r="A7" s="282" t="s">
        <v>433</v>
      </c>
      <c r="B7" s="283">
        <v>9562</v>
      </c>
      <c r="C7" s="284">
        <v>2011</v>
      </c>
      <c r="D7" s="283"/>
      <c r="E7" s="283">
        <v>9562</v>
      </c>
      <c r="F7" s="285">
        <f t="shared" si="0"/>
        <v>0</v>
      </c>
    </row>
    <row r="8" spans="1:6" ht="15.75" customHeight="1">
      <c r="A8" s="282" t="s">
        <v>434</v>
      </c>
      <c r="B8" s="283">
        <v>113615</v>
      </c>
      <c r="C8" s="284">
        <v>2011</v>
      </c>
      <c r="D8" s="283"/>
      <c r="E8" s="283">
        <v>113615</v>
      </c>
      <c r="F8" s="285">
        <f t="shared" si="0"/>
        <v>0</v>
      </c>
    </row>
    <row r="9" spans="1:6" ht="15.75" customHeight="1">
      <c r="A9" s="282"/>
      <c r="B9" s="283"/>
      <c r="C9" s="284"/>
      <c r="D9" s="283"/>
      <c r="E9" s="283"/>
      <c r="F9" s="285">
        <f t="shared" si="0"/>
        <v>0</v>
      </c>
    </row>
    <row r="10" spans="1:6" ht="15.75" customHeight="1">
      <c r="A10" s="282"/>
      <c r="B10" s="283"/>
      <c r="C10" s="284"/>
      <c r="D10" s="283"/>
      <c r="E10" s="283"/>
      <c r="F10" s="285">
        <f t="shared" si="0"/>
        <v>0</v>
      </c>
    </row>
    <row r="11" spans="1:6" ht="15.75" customHeight="1">
      <c r="A11" s="282"/>
      <c r="B11" s="283"/>
      <c r="C11" s="284"/>
      <c r="D11" s="283"/>
      <c r="E11" s="283"/>
      <c r="F11" s="285">
        <f t="shared" si="0"/>
        <v>0</v>
      </c>
    </row>
    <row r="12" spans="1:6" ht="15.75" customHeight="1">
      <c r="A12" s="282"/>
      <c r="B12" s="283"/>
      <c r="C12" s="284"/>
      <c r="D12" s="283"/>
      <c r="E12" s="283"/>
      <c r="F12" s="285">
        <f t="shared" si="0"/>
        <v>0</v>
      </c>
    </row>
    <row r="13" spans="1:6" ht="15.75" customHeight="1">
      <c r="A13" s="282"/>
      <c r="B13" s="283"/>
      <c r="C13" s="284"/>
      <c r="D13" s="283"/>
      <c r="E13" s="283"/>
      <c r="F13" s="285">
        <f t="shared" si="0"/>
        <v>0</v>
      </c>
    </row>
    <row r="14" spans="1:6" ht="15.75" customHeight="1">
      <c r="A14" s="282"/>
      <c r="B14" s="283"/>
      <c r="C14" s="284"/>
      <c r="D14" s="283"/>
      <c r="E14" s="283"/>
      <c r="F14" s="285">
        <f t="shared" si="0"/>
        <v>0</v>
      </c>
    </row>
    <row r="15" spans="1:6" ht="15.75" customHeight="1">
      <c r="A15" s="282"/>
      <c r="B15" s="283"/>
      <c r="C15" s="284"/>
      <c r="D15" s="283"/>
      <c r="E15" s="283"/>
      <c r="F15" s="285">
        <f t="shared" si="0"/>
        <v>0</v>
      </c>
    </row>
    <row r="16" spans="1:6" ht="15.75" customHeight="1">
      <c r="A16" s="282"/>
      <c r="B16" s="283"/>
      <c r="C16" s="284"/>
      <c r="D16" s="283"/>
      <c r="E16" s="283"/>
      <c r="F16" s="285">
        <f t="shared" si="0"/>
        <v>0</v>
      </c>
    </row>
    <row r="17" spans="1:6" ht="15.75" customHeight="1">
      <c r="A17" s="282"/>
      <c r="B17" s="283"/>
      <c r="C17" s="284"/>
      <c r="D17" s="283"/>
      <c r="E17" s="283"/>
      <c r="F17" s="285">
        <f t="shared" si="0"/>
        <v>0</v>
      </c>
    </row>
    <row r="18" spans="1:6" ht="15.75" customHeight="1">
      <c r="A18" s="282"/>
      <c r="B18" s="283"/>
      <c r="C18" s="284"/>
      <c r="D18" s="283"/>
      <c r="E18" s="283"/>
      <c r="F18" s="285">
        <f t="shared" si="0"/>
        <v>0</v>
      </c>
    </row>
    <row r="19" spans="1:6" ht="15.75" customHeight="1">
      <c r="A19" s="282"/>
      <c r="B19" s="283"/>
      <c r="C19" s="284"/>
      <c r="D19" s="283"/>
      <c r="E19" s="283"/>
      <c r="F19" s="285">
        <f t="shared" si="0"/>
        <v>0</v>
      </c>
    </row>
    <row r="20" spans="1:6" ht="15.75" customHeight="1">
      <c r="A20" s="282"/>
      <c r="B20" s="283"/>
      <c r="C20" s="284"/>
      <c r="D20" s="283"/>
      <c r="E20" s="283"/>
      <c r="F20" s="285">
        <f t="shared" si="0"/>
        <v>0</v>
      </c>
    </row>
    <row r="21" spans="1:6" ht="15.75" customHeight="1">
      <c r="A21" s="282"/>
      <c r="B21" s="283"/>
      <c r="C21" s="284"/>
      <c r="D21" s="283"/>
      <c r="E21" s="283"/>
      <c r="F21" s="285">
        <f t="shared" si="0"/>
        <v>0</v>
      </c>
    </row>
    <row r="22" spans="1:6" ht="15.75" customHeight="1">
      <c r="A22" s="282"/>
      <c r="B22" s="283"/>
      <c r="C22" s="284"/>
      <c r="D22" s="283"/>
      <c r="E22" s="283"/>
      <c r="F22" s="285">
        <f t="shared" si="0"/>
        <v>0</v>
      </c>
    </row>
    <row r="23" spans="1:6" ht="15.75" customHeight="1" thickBot="1">
      <c r="A23" s="286"/>
      <c r="B23" s="287"/>
      <c r="C23" s="287"/>
      <c r="D23" s="287"/>
      <c r="E23" s="287"/>
      <c r="F23" s="288">
        <f t="shared" si="0"/>
        <v>0</v>
      </c>
    </row>
    <row r="24" spans="1:6" s="280" customFormat="1" ht="18" customHeight="1" thickBot="1">
      <c r="A24" s="89" t="s">
        <v>90</v>
      </c>
      <c r="B24" s="289">
        <f>SUM(B5:B23)</f>
        <v>146139</v>
      </c>
      <c r="C24" s="398"/>
      <c r="D24" s="289">
        <f>SUM(D5:D23)</f>
        <v>0</v>
      </c>
      <c r="E24" s="289">
        <f>SUM(E5:E23)</f>
        <v>146139</v>
      </c>
      <c r="F24" s="290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 6. melléklet a ...../...(....) önkormányzati rendelethez&amp;R&amp;"Times New Roman CE,Félkövér dőlt"&amp;12 &amp;11 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7.125" style="241" customWidth="1"/>
    <col min="2" max="2" width="15.625" style="240" customWidth="1"/>
    <col min="3" max="3" width="16.375" style="240" customWidth="1"/>
    <col min="4" max="4" width="18.00390625" style="240" customWidth="1"/>
    <col min="5" max="5" width="16.625" style="240" customWidth="1"/>
    <col min="6" max="6" width="18.875" style="271" customWidth="1"/>
    <col min="7" max="8" width="12.875" style="240" customWidth="1"/>
    <col min="9" max="9" width="13.875" style="240" customWidth="1"/>
    <col min="10" max="16384" width="9.375" style="240" customWidth="1"/>
  </cols>
  <sheetData>
    <row r="1" spans="1:6" s="601" customFormat="1" ht="15.75">
      <c r="A1" s="599" t="s">
        <v>528</v>
      </c>
      <c r="B1" s="600"/>
      <c r="C1" s="600"/>
      <c r="D1" s="600"/>
      <c r="E1" s="600"/>
      <c r="F1" s="600"/>
    </row>
    <row r="2" ht="18" customHeight="1" thickBot="1">
      <c r="F2" s="266" t="s">
        <v>84</v>
      </c>
    </row>
    <row r="3" spans="1:6" s="248" customFormat="1" ht="44.25" customHeight="1" thickBot="1">
      <c r="A3" s="246" t="s">
        <v>91</v>
      </c>
      <c r="B3" s="247" t="s">
        <v>92</v>
      </c>
      <c r="C3" s="247" t="s">
        <v>93</v>
      </c>
      <c r="D3" s="247" t="s">
        <v>371</v>
      </c>
      <c r="E3" s="247" t="s">
        <v>367</v>
      </c>
      <c r="F3" s="267" t="s">
        <v>372</v>
      </c>
    </row>
    <row r="4" spans="1:6" s="271" customFormat="1" ht="12" customHeight="1" thickBot="1">
      <c r="A4" s="268">
        <v>1</v>
      </c>
      <c r="B4" s="269">
        <v>2</v>
      </c>
      <c r="C4" s="269">
        <v>3</v>
      </c>
      <c r="D4" s="269">
        <v>4</v>
      </c>
      <c r="E4" s="269">
        <v>5</v>
      </c>
      <c r="F4" s="270" t="s">
        <v>129</v>
      </c>
    </row>
    <row r="5" spans="1:6" ht="15.75" customHeight="1">
      <c r="A5" s="250" t="s">
        <v>431</v>
      </c>
      <c r="B5" s="165">
        <v>750</v>
      </c>
      <c r="C5" s="272">
        <v>2011</v>
      </c>
      <c r="D5" s="165"/>
      <c r="E5" s="165">
        <v>750</v>
      </c>
      <c r="F5" s="273">
        <f aca="true" t="shared" si="0" ref="F5:F23">B5-D5-E5</f>
        <v>0</v>
      </c>
    </row>
    <row r="6" spans="1:6" ht="15.75" customHeight="1">
      <c r="A6" s="250">
        <v>0</v>
      </c>
      <c r="B6" s="165"/>
      <c r="C6" s="272"/>
      <c r="D6" s="165"/>
      <c r="E6" s="165"/>
      <c r="F6" s="273">
        <f t="shared" si="0"/>
        <v>0</v>
      </c>
    </row>
    <row r="7" spans="1:6" ht="15.75" customHeight="1">
      <c r="A7" s="250"/>
      <c r="B7" s="165"/>
      <c r="C7" s="272"/>
      <c r="D7" s="165"/>
      <c r="E7" s="165"/>
      <c r="F7" s="273">
        <f t="shared" si="0"/>
        <v>0</v>
      </c>
    </row>
    <row r="8" spans="1:6" ht="15.75" customHeight="1">
      <c r="A8" s="274"/>
      <c r="B8" s="165"/>
      <c r="C8" s="272"/>
      <c r="D8" s="165"/>
      <c r="E8" s="165"/>
      <c r="F8" s="273">
        <f t="shared" si="0"/>
        <v>0</v>
      </c>
    </row>
    <row r="9" spans="1:6" ht="15.75" customHeight="1">
      <c r="A9" s="250"/>
      <c r="B9" s="165"/>
      <c r="C9" s="272"/>
      <c r="D9" s="165"/>
      <c r="E9" s="165"/>
      <c r="F9" s="273">
        <f t="shared" si="0"/>
        <v>0</v>
      </c>
    </row>
    <row r="10" spans="1:6" ht="15.75" customHeight="1">
      <c r="A10" s="274"/>
      <c r="B10" s="165"/>
      <c r="C10" s="272"/>
      <c r="D10" s="165"/>
      <c r="E10" s="165"/>
      <c r="F10" s="273">
        <f t="shared" si="0"/>
        <v>0</v>
      </c>
    </row>
    <row r="11" spans="1:6" ht="15.75" customHeight="1">
      <c r="A11" s="250"/>
      <c r="B11" s="165"/>
      <c r="C11" s="272"/>
      <c r="D11" s="165"/>
      <c r="E11" s="165"/>
      <c r="F11" s="273">
        <f t="shared" si="0"/>
        <v>0</v>
      </c>
    </row>
    <row r="12" spans="1:6" ht="15.75" customHeight="1">
      <c r="A12" s="250"/>
      <c r="B12" s="165"/>
      <c r="C12" s="272"/>
      <c r="D12" s="165"/>
      <c r="E12" s="165"/>
      <c r="F12" s="273">
        <f t="shared" si="0"/>
        <v>0</v>
      </c>
    </row>
    <row r="13" spans="1:6" ht="15.75" customHeight="1">
      <c r="A13" s="250"/>
      <c r="B13" s="165"/>
      <c r="C13" s="272"/>
      <c r="D13" s="165"/>
      <c r="E13" s="165"/>
      <c r="F13" s="273">
        <f t="shared" si="0"/>
        <v>0</v>
      </c>
    </row>
    <row r="14" spans="1:6" ht="15.75" customHeight="1">
      <c r="A14" s="250"/>
      <c r="B14" s="165"/>
      <c r="C14" s="272"/>
      <c r="D14" s="165"/>
      <c r="E14" s="165"/>
      <c r="F14" s="273">
        <f t="shared" si="0"/>
        <v>0</v>
      </c>
    </row>
    <row r="15" spans="1:6" ht="15.75" customHeight="1">
      <c r="A15" s="250"/>
      <c r="B15" s="165"/>
      <c r="C15" s="272"/>
      <c r="D15" s="165"/>
      <c r="E15" s="165"/>
      <c r="F15" s="273">
        <f t="shared" si="0"/>
        <v>0</v>
      </c>
    </row>
    <row r="16" spans="1:6" ht="15.75" customHeight="1">
      <c r="A16" s="250"/>
      <c r="B16" s="165"/>
      <c r="C16" s="272"/>
      <c r="D16" s="165"/>
      <c r="E16" s="165"/>
      <c r="F16" s="273">
        <f t="shared" si="0"/>
        <v>0</v>
      </c>
    </row>
    <row r="17" spans="1:6" ht="15.75" customHeight="1">
      <c r="A17" s="250"/>
      <c r="B17" s="165"/>
      <c r="C17" s="272"/>
      <c r="D17" s="165"/>
      <c r="E17" s="165"/>
      <c r="F17" s="273">
        <f t="shared" si="0"/>
        <v>0</v>
      </c>
    </row>
    <row r="18" spans="1:6" ht="15.75" customHeight="1">
      <c r="A18" s="250"/>
      <c r="B18" s="165"/>
      <c r="C18" s="272"/>
      <c r="D18" s="165"/>
      <c r="E18" s="165"/>
      <c r="F18" s="273">
        <f t="shared" si="0"/>
        <v>0</v>
      </c>
    </row>
    <row r="19" spans="1:6" ht="15.75" customHeight="1">
      <c r="A19" s="250"/>
      <c r="B19" s="165"/>
      <c r="C19" s="272"/>
      <c r="D19" s="165"/>
      <c r="E19" s="165"/>
      <c r="F19" s="273">
        <f t="shared" si="0"/>
        <v>0</v>
      </c>
    </row>
    <row r="20" spans="1:6" ht="15.75" customHeight="1">
      <c r="A20" s="250"/>
      <c r="B20" s="165"/>
      <c r="C20" s="272"/>
      <c r="D20" s="165"/>
      <c r="E20" s="165"/>
      <c r="F20" s="273">
        <f t="shared" si="0"/>
        <v>0</v>
      </c>
    </row>
    <row r="21" spans="1:6" ht="15.75" customHeight="1">
      <c r="A21" s="250"/>
      <c r="B21" s="165"/>
      <c r="C21" s="272"/>
      <c r="D21" s="165"/>
      <c r="E21" s="165"/>
      <c r="F21" s="273">
        <f t="shared" si="0"/>
        <v>0</v>
      </c>
    </row>
    <row r="22" spans="1:6" ht="15.75" customHeight="1">
      <c r="A22" s="250"/>
      <c r="B22" s="165"/>
      <c r="C22" s="272"/>
      <c r="D22" s="165"/>
      <c r="E22" s="165"/>
      <c r="F22" s="273">
        <f t="shared" si="0"/>
        <v>0</v>
      </c>
    </row>
    <row r="23" spans="1:6" ht="15.75" customHeight="1" thickBot="1">
      <c r="A23" s="275"/>
      <c r="B23" s="166"/>
      <c r="C23" s="276"/>
      <c r="D23" s="166"/>
      <c r="E23" s="166"/>
      <c r="F23" s="277">
        <f t="shared" si="0"/>
        <v>0</v>
      </c>
    </row>
    <row r="24" spans="1:6" s="280" customFormat="1" ht="18" customHeight="1" thickBot="1">
      <c r="A24" s="89" t="s">
        <v>90</v>
      </c>
      <c r="B24" s="278">
        <f>SUM(B5:B23)</f>
        <v>750</v>
      </c>
      <c r="C24" s="397"/>
      <c r="D24" s="278">
        <f>SUM(D5:D23)</f>
        <v>0</v>
      </c>
      <c r="E24" s="278">
        <f>SUM(E5:E23)</f>
        <v>750</v>
      </c>
      <c r="F24" s="27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 7 melléklet a……/….(….) önkormányzati rendelethez&amp;R&amp;"Times New Roman CE,Félkövér dőlt"&amp;11 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D8" sqref="D8"/>
    </sheetView>
  </sheetViews>
  <sheetFormatPr defaultColWidth="9.00390625" defaultRowHeight="12.75"/>
  <cols>
    <col min="3" max="3" width="10.875" style="0" bestFit="1" customWidth="1"/>
    <col min="4" max="4" width="47.625" style="0" customWidth="1"/>
  </cols>
  <sheetData>
    <row r="1" spans="1:4" ht="18.75">
      <c r="A1" s="586"/>
      <c r="B1" s="586"/>
      <c r="C1" s="586"/>
      <c r="D1" s="586"/>
    </row>
    <row r="2" spans="1:4" ht="15.75">
      <c r="A2" s="588"/>
      <c r="B2" s="589"/>
      <c r="C2" s="589"/>
      <c r="D2" s="589"/>
    </row>
    <row r="3" spans="1:5" ht="15.75">
      <c r="A3" s="588" t="s">
        <v>513</v>
      </c>
      <c r="B3" s="589"/>
      <c r="C3" s="589"/>
      <c r="D3" s="589"/>
      <c r="E3" s="592"/>
    </row>
    <row r="6" spans="1:4" s="548" customFormat="1" ht="15.75">
      <c r="A6" s="547" t="s">
        <v>521</v>
      </c>
      <c r="B6" s="547"/>
      <c r="C6" s="547"/>
      <c r="D6" s="547" t="s">
        <v>522</v>
      </c>
    </row>
  </sheetData>
  <mergeCells count="3">
    <mergeCell ref="A1:D1"/>
    <mergeCell ref="A2:D2"/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&amp;C8 melléklet a……/….(….)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:C1"/>
    </sheetView>
  </sheetViews>
  <sheetFormatPr defaultColWidth="9.00390625" defaultRowHeight="12.75"/>
  <cols>
    <col min="1" max="1" width="12.625" style="0" bestFit="1" customWidth="1"/>
    <col min="2" max="2" width="51.50390625" style="0" bestFit="1" customWidth="1"/>
    <col min="3" max="3" width="51.50390625" style="0" customWidth="1"/>
  </cols>
  <sheetData>
    <row r="1" spans="1:3" ht="18.75">
      <c r="A1" s="586"/>
      <c r="B1" s="586"/>
      <c r="C1" s="586"/>
    </row>
    <row r="3" spans="1:3" ht="18.75">
      <c r="A3" s="587" t="s">
        <v>514</v>
      </c>
      <c r="B3" s="587"/>
      <c r="C3" s="587"/>
    </row>
    <row r="5" spans="1:3" ht="18.75">
      <c r="A5" s="545" t="s">
        <v>516</v>
      </c>
      <c r="B5" s="544" t="s">
        <v>85</v>
      </c>
      <c r="C5" s="544" t="s">
        <v>517</v>
      </c>
    </row>
    <row r="6" spans="1:3" ht="18.75">
      <c r="A6" s="546">
        <v>1</v>
      </c>
      <c r="B6" s="546" t="s">
        <v>500</v>
      </c>
      <c r="C6" s="545">
        <v>23</v>
      </c>
    </row>
    <row r="7" spans="1:3" ht="18.75">
      <c r="A7" s="546">
        <v>2</v>
      </c>
      <c r="B7" s="546" t="s">
        <v>501</v>
      </c>
      <c r="C7" s="545">
        <v>45</v>
      </c>
    </row>
    <row r="8" spans="1:3" ht="18.75">
      <c r="A8" s="546">
        <v>3</v>
      </c>
      <c r="B8" s="546" t="s">
        <v>510</v>
      </c>
      <c r="C8" s="545">
        <v>26</v>
      </c>
    </row>
    <row r="9" spans="1:3" ht="18.75">
      <c r="A9" s="546">
        <v>4</v>
      </c>
      <c r="B9" s="546" t="s">
        <v>511</v>
      </c>
      <c r="C9" s="545">
        <v>30</v>
      </c>
    </row>
    <row r="10" spans="2:3" ht="18.75">
      <c r="B10" s="546" t="s">
        <v>515</v>
      </c>
      <c r="C10" s="545">
        <v>123</v>
      </c>
    </row>
  </sheetData>
  <mergeCells count="2">
    <mergeCell ref="A1:C1"/>
    <mergeCell ref="A3:C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&amp;C9 melléklet a……/….(….)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PowerXP</cp:lastModifiedBy>
  <cp:lastPrinted>2011-02-07T09:43:13Z</cp:lastPrinted>
  <dcterms:created xsi:type="dcterms:W3CDTF">1999-10-30T10:30:45Z</dcterms:created>
  <dcterms:modified xsi:type="dcterms:W3CDTF">2011-02-07T09:44:23Z</dcterms:modified>
  <cp:category/>
  <cp:version/>
  <cp:contentType/>
  <cp:contentStatus/>
</cp:coreProperties>
</file>